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rcom-my.sharepoint.com/personal/alma_bernal_crcom_gov_co/Documents/VIGENCIA_2025/Ejec. pptal CRC 2025/"/>
    </mc:Choice>
  </mc:AlternateContent>
  <xr:revisionPtr revIDLastSave="397" documentId="8_{9188184F-46C0-4963-BC7F-224D64584BFC}" xr6:coauthVersionLast="47" xr6:coauthVersionMax="47" xr10:uidLastSave="{31823FCC-E6CF-42F6-9DA1-18DAAE5AEF66}"/>
  <bookViews>
    <workbookView xWindow="-120" yWindow="-120" windowWidth="20730" windowHeight="11040" xr2:uid="{00000000-000D-0000-FFFF-FFFF00000000}"/>
  </bookViews>
  <sheets>
    <sheet name="Hoja1" sheetId="1" r:id="rId1"/>
    <sheet name="Hoja2" sheetId="2" r:id="rId2"/>
  </sheets>
  <definedNames>
    <definedName name="_xlnm.Print_Titles" localSheetId="0">Hoja1!$1:$5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7" i="1" l="1"/>
  <c r="S115" i="1"/>
  <c r="S113" i="1"/>
  <c r="S111" i="1"/>
  <c r="S109" i="1"/>
  <c r="S103" i="1"/>
  <c r="S101" i="1"/>
  <c r="S94" i="1"/>
  <c r="S93" i="1"/>
  <c r="S92" i="1"/>
  <c r="S91" i="1"/>
  <c r="S87" i="1"/>
  <c r="S84" i="1"/>
  <c r="S83" i="1"/>
  <c r="S79" i="1"/>
  <c r="S75" i="1"/>
  <c r="S74" i="1"/>
  <c r="S72" i="1"/>
  <c r="S71" i="1"/>
  <c r="S70" i="1"/>
  <c r="S69" i="1"/>
  <c r="S68" i="1"/>
  <c r="S67" i="1"/>
  <c r="S65" i="1"/>
  <c r="S64" i="1"/>
  <c r="S62" i="1"/>
  <c r="S61" i="1"/>
  <c r="S60" i="1"/>
  <c r="S59" i="1"/>
  <c r="S58" i="1"/>
  <c r="S55" i="1"/>
  <c r="S53" i="1"/>
  <c r="S52" i="1"/>
  <c r="S51" i="1"/>
  <c r="S49" i="1"/>
  <c r="S48" i="1"/>
  <c r="S44" i="1"/>
  <c r="S42" i="1"/>
  <c r="S36" i="1"/>
  <c r="S35" i="1"/>
  <c r="S34" i="1"/>
  <c r="S33" i="1"/>
  <c r="S32" i="1"/>
  <c r="S31" i="1"/>
  <c r="S28" i="1"/>
  <c r="S27" i="1"/>
  <c r="S26" i="1"/>
  <c r="S25" i="1"/>
  <c r="S24" i="1"/>
  <c r="S23" i="1"/>
  <c r="S22" i="1"/>
  <c r="S20" i="1"/>
  <c r="S19" i="1"/>
  <c r="S18" i="1"/>
  <c r="S17" i="1"/>
  <c r="S16" i="1"/>
  <c r="S15" i="1"/>
  <c r="S14" i="1"/>
  <c r="S13" i="1"/>
  <c r="S12" i="1"/>
  <c r="S11" i="1"/>
  <c r="U117" i="1"/>
  <c r="U115" i="1"/>
  <c r="U113" i="1"/>
  <c r="U111" i="1"/>
  <c r="U109" i="1"/>
  <c r="U103" i="1"/>
  <c r="U101" i="1"/>
  <c r="U94" i="1"/>
  <c r="U93" i="1"/>
  <c r="U92" i="1"/>
  <c r="U91" i="1"/>
  <c r="U87" i="1"/>
  <c r="U84" i="1"/>
  <c r="U83" i="1"/>
  <c r="U79" i="1"/>
  <c r="U75" i="1"/>
  <c r="U74" i="1"/>
  <c r="U72" i="1"/>
  <c r="U71" i="1"/>
  <c r="U70" i="1"/>
  <c r="U69" i="1"/>
  <c r="U68" i="1"/>
  <c r="U67" i="1"/>
  <c r="U65" i="1"/>
  <c r="U64" i="1"/>
  <c r="U62" i="1"/>
  <c r="U61" i="1"/>
  <c r="U60" i="1"/>
  <c r="U59" i="1"/>
  <c r="U58" i="1"/>
  <c r="U55" i="1"/>
  <c r="U53" i="1"/>
  <c r="U52" i="1"/>
  <c r="U51" i="1"/>
  <c r="U44" i="1"/>
  <c r="U49" i="1"/>
  <c r="U48" i="1"/>
  <c r="U42" i="1"/>
  <c r="U36" i="1"/>
  <c r="U35" i="1"/>
  <c r="U34" i="1"/>
  <c r="U33" i="1"/>
  <c r="U32" i="1"/>
  <c r="U31" i="1"/>
  <c r="U28" i="1"/>
  <c r="U27" i="1"/>
  <c r="U26" i="1"/>
  <c r="U25" i="1"/>
  <c r="U24" i="1"/>
  <c r="U23" i="1"/>
  <c r="U22" i="1"/>
  <c r="U12" i="1"/>
  <c r="U13" i="1"/>
  <c r="U14" i="1"/>
  <c r="U15" i="1"/>
  <c r="U16" i="1"/>
  <c r="U17" i="1"/>
  <c r="U18" i="1"/>
  <c r="U19" i="1"/>
  <c r="U20" i="1"/>
  <c r="U11" i="1"/>
  <c r="U95" i="1"/>
  <c r="U116" i="1"/>
  <c r="U114" i="1"/>
  <c r="U112" i="1"/>
  <c r="U110" i="1"/>
  <c r="U102" i="1"/>
  <c r="U108" i="1"/>
  <c r="U107" i="1"/>
  <c r="U106" i="1"/>
  <c r="U105" i="1"/>
  <c r="U104" i="1"/>
  <c r="U100" i="1"/>
  <c r="U99" i="1"/>
  <c r="U98" i="1"/>
  <c r="U97" i="1"/>
  <c r="U96" i="1"/>
  <c r="U90" i="1"/>
  <c r="U89" i="1"/>
  <c r="U88" i="1"/>
  <c r="U86" i="1"/>
  <c r="U85" i="1"/>
  <c r="U82" i="1"/>
  <c r="U81" i="1"/>
  <c r="U80" i="1"/>
  <c r="U78" i="1"/>
  <c r="U77" i="1"/>
  <c r="U76" i="1"/>
  <c r="U73" i="1"/>
  <c r="U66" i="1"/>
  <c r="U63" i="1"/>
  <c r="U57" i="1"/>
  <c r="U56" i="1"/>
  <c r="U54" i="1"/>
  <c r="U50" i="1"/>
  <c r="U47" i="1"/>
  <c r="U46" i="1"/>
  <c r="U45" i="1"/>
  <c r="U43" i="1"/>
  <c r="U41" i="1"/>
  <c r="U40" i="1"/>
  <c r="U39" i="1"/>
  <c r="U38" i="1"/>
  <c r="U30" i="1"/>
  <c r="U29" i="1"/>
  <c r="S116" i="1"/>
  <c r="S114" i="1"/>
  <c r="S112" i="1"/>
  <c r="S110" i="1"/>
  <c r="S108" i="1"/>
  <c r="S107" i="1"/>
  <c r="S106" i="1"/>
  <c r="S105" i="1"/>
  <c r="S104" i="1"/>
  <c r="S100" i="1"/>
  <c r="S99" i="1"/>
  <c r="S98" i="1"/>
  <c r="S97" i="1"/>
  <c r="S96" i="1"/>
  <c r="S95" i="1"/>
  <c r="S90" i="1"/>
  <c r="S89" i="1"/>
  <c r="S88" i="1"/>
  <c r="S86" i="1"/>
  <c r="S85" i="1"/>
  <c r="S82" i="1"/>
  <c r="S81" i="1"/>
  <c r="S80" i="1"/>
  <c r="S78" i="1"/>
  <c r="S77" i="1"/>
  <c r="S76" i="1"/>
  <c r="S73" i="1"/>
  <c r="S66" i="1"/>
  <c r="S63" i="1"/>
  <c r="S57" i="1"/>
  <c r="S56" i="1"/>
  <c r="S54" i="1"/>
  <c r="S50" i="1"/>
  <c r="S47" i="1"/>
  <c r="S46" i="1"/>
  <c r="S45" i="1"/>
  <c r="S43" i="1"/>
  <c r="S41" i="1"/>
  <c r="S40" i="1"/>
  <c r="S39" i="1"/>
  <c r="S38" i="1"/>
  <c r="S30" i="1"/>
  <c r="S29" i="1"/>
  <c r="U21" i="1"/>
  <c r="S21" i="1"/>
  <c r="U7" i="1"/>
  <c r="U8" i="1"/>
  <c r="U9" i="1"/>
  <c r="U10" i="1"/>
  <c r="S7" i="1"/>
  <c r="S8" i="1"/>
  <c r="S9" i="1"/>
  <c r="S10" i="1"/>
  <c r="U6" i="1"/>
  <c r="S6" i="1"/>
  <c r="Q117" i="1" l="1"/>
  <c r="Q115" i="1"/>
  <c r="Q113" i="1"/>
  <c r="Q111" i="1"/>
  <c r="Q109" i="1"/>
  <c r="Q103" i="1"/>
  <c r="Q102" i="1"/>
  <c r="Q101" i="1"/>
  <c r="Q94" i="1"/>
  <c r="Q93" i="1"/>
  <c r="Q92" i="1"/>
  <c r="Q91" i="1"/>
  <c r="Q87" i="1"/>
  <c r="Q84" i="1"/>
  <c r="Q83" i="1"/>
  <c r="Q79" i="1"/>
  <c r="Q75" i="1"/>
  <c r="Q74" i="1"/>
  <c r="Q72" i="1"/>
  <c r="Q71" i="1"/>
  <c r="Q70" i="1"/>
  <c r="Q69" i="1"/>
  <c r="Q68" i="1"/>
  <c r="Q67" i="1"/>
  <c r="Q65" i="1"/>
  <c r="Q64" i="1"/>
  <c r="Q62" i="1"/>
  <c r="Q61" i="1"/>
  <c r="Q60" i="1"/>
  <c r="Q59" i="1"/>
  <c r="Q58" i="1"/>
  <c r="Q55" i="1"/>
  <c r="Q53" i="1"/>
  <c r="Q52" i="1"/>
  <c r="Q51" i="1"/>
  <c r="Q49" i="1"/>
  <c r="Q48" i="1"/>
  <c r="Q44" i="1"/>
  <c r="Q42" i="1"/>
  <c r="Q41" i="1"/>
  <c r="Q36" i="1"/>
  <c r="Q35" i="1"/>
  <c r="Q34" i="1"/>
  <c r="Q33" i="1"/>
  <c r="Q32" i="1"/>
  <c r="Q31" i="1"/>
  <c r="Q28" i="1"/>
  <c r="Q27" i="1"/>
  <c r="Q26" i="1"/>
  <c r="Q25" i="1"/>
  <c r="Q24" i="1"/>
  <c r="Q23" i="1"/>
  <c r="Q22" i="1"/>
  <c r="Q20" i="1"/>
  <c r="Q19" i="1"/>
  <c r="Q18" i="1"/>
  <c r="Q17" i="1"/>
  <c r="Q16" i="1"/>
  <c r="Q15" i="1"/>
  <c r="Q14" i="1"/>
  <c r="Q13" i="1"/>
  <c r="Q12" i="1"/>
  <c r="Q11" i="1"/>
  <c r="Q116" i="1"/>
  <c r="Q114" i="1"/>
  <c r="Q112" i="1"/>
  <c r="Q110" i="1"/>
  <c r="Q108" i="1"/>
  <c r="Q107" i="1"/>
  <c r="Q106" i="1"/>
  <c r="Q105" i="1"/>
  <c r="Q104" i="1"/>
  <c r="Q100" i="1"/>
  <c r="Q99" i="1"/>
  <c r="Q98" i="1"/>
  <c r="Q97" i="1"/>
  <c r="Q96" i="1"/>
  <c r="Q95" i="1"/>
  <c r="Q90" i="1"/>
  <c r="Q89" i="1"/>
  <c r="Q88" i="1"/>
  <c r="Q86" i="1"/>
  <c r="Q85" i="1"/>
  <c r="Q82" i="1"/>
  <c r="Q81" i="1"/>
  <c r="Q80" i="1"/>
  <c r="Q78" i="1"/>
  <c r="Q77" i="1"/>
  <c r="Q76" i="1"/>
  <c r="Q73" i="1"/>
  <c r="Q66" i="1"/>
  <c r="Q63" i="1"/>
  <c r="Q57" i="1"/>
  <c r="Q56" i="1"/>
  <c r="Q54" i="1"/>
  <c r="Q50" i="1"/>
  <c r="Q47" i="1"/>
  <c r="Q46" i="1"/>
  <c r="Q45" i="1"/>
  <c r="Q43" i="1"/>
  <c r="Q40" i="1"/>
  <c r="Q39" i="1"/>
  <c r="Q38" i="1"/>
  <c r="Q30" i="1"/>
  <c r="Q29" i="1"/>
  <c r="Q21" i="1"/>
  <c r="Q10" i="1"/>
  <c r="Q9" i="1"/>
  <c r="Q8" i="1"/>
  <c r="Q7" i="1"/>
  <c r="Q6" i="1"/>
  <c r="T118" i="1"/>
  <c r="U118" i="1" s="1"/>
  <c r="R118" i="1"/>
  <c r="S118" i="1" s="1"/>
  <c r="P118" i="1"/>
  <c r="Q118" i="1" s="1"/>
  <c r="O118" i="1"/>
  <c r="N118" i="1"/>
  <c r="L118" i="1"/>
  <c r="M116" i="1"/>
  <c r="N116" i="1"/>
  <c r="O116" i="1"/>
  <c r="P116" i="1"/>
  <c r="R116" i="1"/>
  <c r="T116" i="1"/>
  <c r="L116" i="1"/>
  <c r="M114" i="1"/>
  <c r="N114" i="1"/>
  <c r="O114" i="1"/>
  <c r="P114" i="1"/>
  <c r="R114" i="1"/>
  <c r="T114" i="1"/>
  <c r="L114" i="1"/>
  <c r="M112" i="1"/>
  <c r="N112" i="1"/>
  <c r="O112" i="1"/>
  <c r="P112" i="1"/>
  <c r="R112" i="1"/>
  <c r="T112" i="1"/>
  <c r="L112" i="1"/>
  <c r="M110" i="1"/>
  <c r="N110" i="1"/>
  <c r="O110" i="1"/>
  <c r="P110" i="1"/>
  <c r="R110" i="1"/>
  <c r="T110" i="1"/>
  <c r="L110" i="1"/>
  <c r="M107" i="1"/>
  <c r="M106" i="1" s="1"/>
  <c r="M105" i="1" s="1"/>
  <c r="M104" i="1" s="1"/>
  <c r="N107" i="1"/>
  <c r="N106" i="1" s="1"/>
  <c r="N105" i="1" s="1"/>
  <c r="N104" i="1" s="1"/>
  <c r="O107" i="1"/>
  <c r="O106" i="1" s="1"/>
  <c r="O105" i="1" s="1"/>
  <c r="O104" i="1" s="1"/>
  <c r="P107" i="1"/>
  <c r="P106" i="1" s="1"/>
  <c r="P105" i="1" s="1"/>
  <c r="P104" i="1" s="1"/>
  <c r="M108" i="1"/>
  <c r="N108" i="1"/>
  <c r="O108" i="1"/>
  <c r="P108" i="1"/>
  <c r="R108" i="1"/>
  <c r="T108" i="1"/>
  <c r="L108" i="1"/>
  <c r="M102" i="1"/>
  <c r="N102" i="1"/>
  <c r="O102" i="1"/>
  <c r="P102" i="1"/>
  <c r="R102" i="1"/>
  <c r="R99" i="1" s="1"/>
  <c r="R98" i="1" s="1"/>
  <c r="R97" i="1" s="1"/>
  <c r="R96" i="1" s="1"/>
  <c r="S102" i="1"/>
  <c r="T102" i="1"/>
  <c r="T99" i="1" s="1"/>
  <c r="T98" i="1" s="1"/>
  <c r="T97" i="1" s="1"/>
  <c r="T96" i="1" s="1"/>
  <c r="L102" i="1"/>
  <c r="M99" i="1"/>
  <c r="M98" i="1" s="1"/>
  <c r="M97" i="1" s="1"/>
  <c r="M96" i="1" s="1"/>
  <c r="N99" i="1"/>
  <c r="N98" i="1" s="1"/>
  <c r="N97" i="1" s="1"/>
  <c r="N96" i="1" s="1"/>
  <c r="O99" i="1"/>
  <c r="O98" i="1" s="1"/>
  <c r="O97" i="1" s="1"/>
  <c r="O96" i="1" s="1"/>
  <c r="P99" i="1"/>
  <c r="P98" i="1" s="1"/>
  <c r="P97" i="1" s="1"/>
  <c r="P96" i="1" s="1"/>
  <c r="M100" i="1"/>
  <c r="N100" i="1"/>
  <c r="O100" i="1"/>
  <c r="P100" i="1"/>
  <c r="R100" i="1"/>
  <c r="T100" i="1"/>
  <c r="L100" i="1"/>
  <c r="L99" i="1"/>
  <c r="L98" i="1"/>
  <c r="L97" i="1"/>
  <c r="L96" i="1"/>
  <c r="M93" i="1"/>
  <c r="N93" i="1"/>
  <c r="O93" i="1"/>
  <c r="P93" i="1"/>
  <c r="R93" i="1"/>
  <c r="T93" i="1"/>
  <c r="L93" i="1"/>
  <c r="M89" i="1"/>
  <c r="M88" i="1" s="1"/>
  <c r="N89" i="1"/>
  <c r="N88" i="1" s="1"/>
  <c r="O89" i="1"/>
  <c r="O88" i="1" s="1"/>
  <c r="P89" i="1"/>
  <c r="P88" i="1" s="1"/>
  <c r="R89" i="1"/>
  <c r="R88" i="1" s="1"/>
  <c r="M90" i="1"/>
  <c r="N90" i="1"/>
  <c r="O90" i="1"/>
  <c r="P90" i="1"/>
  <c r="R90" i="1"/>
  <c r="T90" i="1"/>
  <c r="T89" i="1" s="1"/>
  <c r="T88" i="1" s="1"/>
  <c r="L90" i="1"/>
  <c r="L89" i="1" s="1"/>
  <c r="T85" i="1"/>
  <c r="M86" i="1"/>
  <c r="M85" i="1" s="1"/>
  <c r="N86" i="1"/>
  <c r="N85" i="1" s="1"/>
  <c r="O86" i="1"/>
  <c r="O85" i="1" s="1"/>
  <c r="P86" i="1"/>
  <c r="P85" i="1" s="1"/>
  <c r="R86" i="1"/>
  <c r="R85" i="1" s="1"/>
  <c r="T86" i="1"/>
  <c r="L86" i="1"/>
  <c r="L85" i="1" s="1"/>
  <c r="M81" i="1"/>
  <c r="M80" i="1" s="1"/>
  <c r="N81" i="1"/>
  <c r="N80" i="1" s="1"/>
  <c r="O81" i="1"/>
  <c r="O80" i="1" s="1"/>
  <c r="P81" i="1"/>
  <c r="P80" i="1" s="1"/>
  <c r="R81" i="1"/>
  <c r="R80" i="1" s="1"/>
  <c r="M82" i="1"/>
  <c r="N82" i="1"/>
  <c r="O82" i="1"/>
  <c r="P82" i="1"/>
  <c r="R82" i="1"/>
  <c r="T82" i="1"/>
  <c r="T81" i="1" s="1"/>
  <c r="T80" i="1" s="1"/>
  <c r="L82" i="1"/>
  <c r="L81" i="1"/>
  <c r="L80" i="1" s="1"/>
  <c r="N77" i="1"/>
  <c r="O77" i="1"/>
  <c r="P77" i="1"/>
  <c r="R77" i="1"/>
  <c r="M78" i="1"/>
  <c r="M77" i="1" s="1"/>
  <c r="N78" i="1"/>
  <c r="O78" i="1"/>
  <c r="P78" i="1"/>
  <c r="R78" i="1"/>
  <c r="T78" i="1"/>
  <c r="T77" i="1" s="1"/>
  <c r="L78" i="1"/>
  <c r="L77" i="1"/>
  <c r="M73" i="1"/>
  <c r="N73" i="1"/>
  <c r="O73" i="1"/>
  <c r="P73" i="1"/>
  <c r="R73" i="1"/>
  <c r="T73" i="1"/>
  <c r="L73" i="1"/>
  <c r="M66" i="1"/>
  <c r="N66" i="1"/>
  <c r="O66" i="1"/>
  <c r="P66" i="1"/>
  <c r="R66" i="1"/>
  <c r="T66" i="1"/>
  <c r="L66" i="1"/>
  <c r="M63" i="1"/>
  <c r="N63" i="1"/>
  <c r="O63" i="1"/>
  <c r="P63" i="1"/>
  <c r="R63" i="1"/>
  <c r="T63" i="1"/>
  <c r="L63" i="1"/>
  <c r="L56" i="1"/>
  <c r="M57" i="1"/>
  <c r="M56" i="1" s="1"/>
  <c r="N57" i="1"/>
  <c r="O57" i="1"/>
  <c r="P57" i="1"/>
  <c r="R57" i="1"/>
  <c r="T57" i="1"/>
  <c r="L57" i="1"/>
  <c r="M54" i="1"/>
  <c r="N54" i="1"/>
  <c r="N46" i="1" s="1"/>
  <c r="O54" i="1"/>
  <c r="P54" i="1"/>
  <c r="R54" i="1"/>
  <c r="T54" i="1"/>
  <c r="L54" i="1"/>
  <c r="M50" i="1"/>
  <c r="N50" i="1"/>
  <c r="O50" i="1"/>
  <c r="P50" i="1"/>
  <c r="R50" i="1"/>
  <c r="T50" i="1"/>
  <c r="L50" i="1"/>
  <c r="M43" i="1"/>
  <c r="N43" i="1"/>
  <c r="O43" i="1"/>
  <c r="P43" i="1"/>
  <c r="R43" i="1"/>
  <c r="T43" i="1"/>
  <c r="M46" i="1"/>
  <c r="O46" i="1"/>
  <c r="P46" i="1"/>
  <c r="R46" i="1"/>
  <c r="M47" i="1"/>
  <c r="N47" i="1"/>
  <c r="O47" i="1"/>
  <c r="P47" i="1"/>
  <c r="R47" i="1"/>
  <c r="T47" i="1"/>
  <c r="L47" i="1"/>
  <c r="L46" i="1"/>
  <c r="L107" i="1" l="1"/>
  <c r="L106" i="1" s="1"/>
  <c r="L105" i="1" s="1"/>
  <c r="L104" i="1" s="1"/>
  <c r="T107" i="1"/>
  <c r="T106" i="1" s="1"/>
  <c r="T105" i="1" s="1"/>
  <c r="T104" i="1" s="1"/>
  <c r="R107" i="1"/>
  <c r="R106" i="1" s="1"/>
  <c r="R105" i="1" s="1"/>
  <c r="R104" i="1" s="1"/>
  <c r="O95" i="1"/>
  <c r="R95" i="1"/>
  <c r="N95" i="1"/>
  <c r="P95" i="1"/>
  <c r="T95" i="1"/>
  <c r="M95" i="1"/>
  <c r="L95" i="1"/>
  <c r="L88" i="1"/>
  <c r="L76" i="1"/>
  <c r="O76" i="1"/>
  <c r="M76" i="1"/>
  <c r="R76" i="1"/>
  <c r="N76" i="1"/>
  <c r="T76" i="1"/>
  <c r="P76" i="1"/>
  <c r="O56" i="1"/>
  <c r="T56" i="1"/>
  <c r="N56" i="1"/>
  <c r="R56" i="1"/>
  <c r="P56" i="1"/>
  <c r="R45" i="1"/>
  <c r="P45" i="1"/>
  <c r="M45" i="1"/>
  <c r="N45" i="1"/>
  <c r="O45" i="1"/>
  <c r="L45" i="1"/>
  <c r="T46" i="1"/>
  <c r="T45" i="1" l="1"/>
  <c r="L43" i="1" l="1"/>
  <c r="L40" i="1" s="1"/>
  <c r="L39" i="1" s="1"/>
  <c r="L38" i="1" s="1"/>
  <c r="R40" i="1"/>
  <c r="R39" i="1" s="1"/>
  <c r="R38" i="1" s="1"/>
  <c r="T40" i="1"/>
  <c r="T39" i="1" s="1"/>
  <c r="T38" i="1" s="1"/>
  <c r="M41" i="1"/>
  <c r="M40" i="1" s="1"/>
  <c r="M39" i="1" s="1"/>
  <c r="M38" i="1" s="1"/>
  <c r="N41" i="1"/>
  <c r="N40" i="1" s="1"/>
  <c r="N39" i="1" s="1"/>
  <c r="N38" i="1" s="1"/>
  <c r="O41" i="1"/>
  <c r="O40" i="1" s="1"/>
  <c r="O39" i="1" s="1"/>
  <c r="O38" i="1" s="1"/>
  <c r="P41" i="1"/>
  <c r="P40" i="1" s="1"/>
  <c r="P39" i="1" s="1"/>
  <c r="P38" i="1" s="1"/>
  <c r="R41" i="1"/>
  <c r="T41" i="1"/>
  <c r="L41" i="1"/>
  <c r="T29" i="1"/>
  <c r="M30" i="1"/>
  <c r="M29" i="1" s="1"/>
  <c r="N30" i="1"/>
  <c r="N29" i="1" s="1"/>
  <c r="O30" i="1"/>
  <c r="O29" i="1" s="1"/>
  <c r="P30" i="1"/>
  <c r="P29" i="1" s="1"/>
  <c r="R30" i="1"/>
  <c r="R29" i="1" s="1"/>
  <c r="T30" i="1"/>
  <c r="L30" i="1"/>
  <c r="L29" i="1"/>
  <c r="M21" i="1"/>
  <c r="N21" i="1"/>
  <c r="O21" i="1"/>
  <c r="P21" i="1"/>
  <c r="R21" i="1"/>
  <c r="T21" i="1"/>
  <c r="L21" i="1"/>
  <c r="M10" i="1" l="1"/>
  <c r="M9" i="1" s="1"/>
  <c r="M8" i="1" s="1"/>
  <c r="M7" i="1" s="1"/>
  <c r="M6" i="1" s="1"/>
  <c r="M118" i="1" s="1"/>
  <c r="N10" i="1"/>
  <c r="N9" i="1" s="1"/>
  <c r="N8" i="1" s="1"/>
  <c r="N7" i="1" s="1"/>
  <c r="N6" i="1" s="1"/>
  <c r="O10" i="1"/>
  <c r="O9" i="1" s="1"/>
  <c r="O8" i="1" s="1"/>
  <c r="O7" i="1" s="1"/>
  <c r="O6" i="1" s="1"/>
  <c r="P10" i="1"/>
  <c r="P9" i="1" s="1"/>
  <c r="P8" i="1" s="1"/>
  <c r="P7" i="1" s="1"/>
  <c r="P6" i="1" s="1"/>
  <c r="R10" i="1"/>
  <c r="R9" i="1" s="1"/>
  <c r="R8" i="1" s="1"/>
  <c r="R7" i="1" s="1"/>
  <c r="R6" i="1" s="1"/>
  <c r="T10" i="1"/>
  <c r="T9" i="1" s="1"/>
  <c r="T8" i="1" s="1"/>
  <c r="T7" i="1" s="1"/>
  <c r="T6" i="1" s="1"/>
  <c r="L10" i="1"/>
  <c r="L9" i="1" s="1"/>
  <c r="L8" i="1" s="1"/>
  <c r="L7" i="1" s="1"/>
  <c r="L6" i="1" s="1"/>
</calcChain>
</file>

<file path=xl/sharedStrings.xml><?xml version="1.0" encoding="utf-8"?>
<sst xmlns="http://schemas.openxmlformats.org/spreadsheetml/2006/main" count="1075" uniqueCount="171">
  <si>
    <t/>
  </si>
  <si>
    <t>A</t>
  </si>
  <si>
    <t xml:space="preserve">FUNCIONAMIENTO </t>
  </si>
  <si>
    <t>Propios</t>
  </si>
  <si>
    <t>CSF</t>
  </si>
  <si>
    <t>20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</si>
  <si>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</si>
  <si>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</si>
  <si>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</si>
  <si>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</si>
  <si>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</si>
  <si>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</si>
  <si>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</si>
  <si>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</si>
  <si>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</si>
  <si>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</si>
  <si>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</si>
  <si>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</si>
  <si>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</si>
  <si>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</si>
  <si>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</si>
  <si>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</si>
  <si>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</si>
  <si>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</si>
  <si>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</si>
  <si>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</si>
  <si>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</si>
  <si>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</si>
  <si>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</si>
  <si>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</si>
  <si>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</si>
  <si>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</si>
  <si>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</si>
  <si>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</si>
  <si>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</si>
  <si>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</si>
  <si>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</si>
  <si>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</si>
  <si>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</si>
  <si>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</si>
  <si>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</si>
  <si>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</si>
  <si>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</si>
  <si>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</si>
  <si>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</si>
  <si>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</si>
  <si>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</si>
  <si>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</si>
  <si>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</si>
  <si>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</si>
  <si>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</si>
  <si>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04</t>
  </si>
  <si>
    <t>OTROS GASTOS DE PERSONAL - DISTRIBUCIÓN PREVIO CONCEPTO DGPPN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</si>
  <si>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</si>
  <si>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</si>
  <si>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</si>
  <si>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</si>
  <si>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</si>
  <si>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</si>
  <si>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EQUIPO Y APARATOS DE RADIO, TELEVISIÓN Y COMUNICACIONES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</si>
  <si>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</si>
  <si>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</si>
  <si>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</si>
  <si>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</si>
  <si>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DOTACIÓN (PRENDAS DE VESTIR Y CALZADO)</t>
  </si>
  <si>
    <t>OTROS BIENES TRANSPORTABLES (EXCEPTO PRODUCTOS METÁLICOS, MAQUINARIA Y EQUIPO)</t>
  </si>
  <si>
    <t>PRODUCTOS DE HORNOS DE COQUE; PRODUCTOS DE REFINACIÓN DE PETRÓLEO Y COMBUSTIBLE NUCLEAR</t>
  </si>
  <si>
    <t>OTROS PRODUCTOS QUÍMICOS; FIBRAS ARTIFICIALES (O FIBRAS INDUSTRIALES HECHAS POR EL HOMBRE)</t>
  </si>
  <si>
    <t>OTROS BIENES TRANSPORTABLES N.C.P.</t>
  </si>
  <si>
    <t>PRODUCTOS METÁLICOS Y PAQUETES DE SOFTWARE</t>
  </si>
  <si>
    <t>ADQUISICIÓN DE SERVICIOS</t>
  </si>
  <si>
    <t>COMERCIO Y DISTRIBUCIÓN;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</si>
  <si>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</si>
  <si>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</si>
  <si>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</si>
  <si>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</si>
  <si>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</si>
  <si>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</si>
  <si>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</si>
  <si>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</si>
  <si>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</si>
  <si>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</si>
  <si>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</si>
  <si>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</si>
  <si>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</si>
  <si>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</si>
  <si>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</si>
  <si>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</si>
  <si>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</si>
  <si>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DE ALCANTARILLADO, RECOLECCIÓN, TRATAMIENTO Y DISPOSICIÓN DE DESECHOS Y OTROS SERVICIOS DE SANEAMIENTO AMBIENTAL</t>
  </si>
  <si>
    <t>TRANSFERENCIAS CORRIENTES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</si>
  <si>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</si>
  <si>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</si>
  <si>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</si>
  <si>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</si>
  <si>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</si>
  <si>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</si>
  <si>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10</t>
  </si>
  <si>
    <t>SENTENCIAS Y CONCILIACIONES</t>
  </si>
  <si>
    <t>FALLOS NACIONALES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</si>
  <si>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</si>
  <si>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</si>
  <si>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</si>
  <si>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</si>
  <si>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</si>
  <si>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</si>
  <si>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</si>
  <si>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</si>
  <si>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</si>
  <si>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</si>
  <si>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</si>
  <si>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</si>
  <si>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</si>
  <si>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</si>
  <si>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</si>
  <si>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</si>
  <si>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</si>
  <si>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40401C</t>
  </si>
  <si>
    <t>2301003</t>
  </si>
  <si>
    <t>DOCUMENTO DE LINEAMIENTOS TÉCNICOS</t>
  </si>
  <si>
    <t>2301029</t>
  </si>
  <si>
    <t>SERVICIO DE DIVULGACIÓN DE LA REGULACIÓN EN MATERIA TIC Y POSTAL</t>
  </si>
  <si>
    <t>4. TRANSFORMACIÓN PRODUCTIVA, INTERNACIONALIZACIÓN Y ACCIÓN CLÍMATICA / C. POLÍTICAS DE COMPETENCIA, CONSUMIDOR E INFRAESTRUCTURA DE LA CALIDAD MODERNAS</t>
  </si>
  <si>
    <t>ADQUIS. DE BYS - DOCUMENTO DE LINEAMIENTOS TÉCNICOS - ESTUDIOS QUE PERMITAN GENERAR UN ENTORNO ABIERTO, TRANSPARENTE Y PARTICIPATIVO PARA LOS AGENTES DEL ECOSISTEMA DIGITAL   NACIONAL</t>
  </si>
  <si>
    <t>ADQUIS. DE BYS - SERVICIO DE DIVULGACIÓN DE LA REGULACIÓN EN MATERIA TIC Y POSTAL - ESTUDIOS QUE PERMITAN GENERAR UN ENTORNO ABIERTO, TRANSPARENTE Y PARTICIPATIVO PARA LOS AGENTES DEL ECOSISTEMA DIGITAL   NACIONAL</t>
  </si>
  <si>
    <t>2399</t>
  </si>
  <si>
    <t>FORTALECIMIENTO Y APOYO A LA GESTIÓN INSTITUCIONAL DEL SECTOR TECNOLOGÍAS DE LA INFORMACIÓN Y LAS COMUNICACIONES</t>
  </si>
  <si>
    <t>2</t>
  </si>
  <si>
    <t>FORTALECIMIENTO DE LAS CAPACIDAD ADMINISTRATIVA Y TECNOLOGICAS DE LA CRC COMO ENTE REGULADOR UNICO E INDEPENDIENTE DEL SECTOR TIC.    NACIONAL</t>
  </si>
  <si>
    <t>53105B</t>
  </si>
  <si>
    <t>2399053</t>
  </si>
  <si>
    <t>DOCUMENTOS DE LINEAMIENTOS TÉCNICOS</t>
  </si>
  <si>
    <t>2399062</t>
  </si>
  <si>
    <t>SERVICIOS DE INFORMACIÓN ACTUALIZADOS</t>
  </si>
  <si>
    <t>2399063</t>
  </si>
  <si>
    <t>SERVICIOS DE INFORMACIÓN IMPLEMENTADOS</t>
  </si>
  <si>
    <t>2399071</t>
  </si>
  <si>
    <t>SERVICIO DE ACTUALIZACIÓN DEL SISTEMAS DE GESTIÓN</t>
  </si>
  <si>
    <t>2399072</t>
  </si>
  <si>
    <t>SERVICIO DE GESTIÓN DOCUMENTAL ACTUALIZADO</t>
  </si>
  <si>
    <t>5. CONVERGENCIA REGIONAL / B. ENTIDADES PÚBLICAS TERRITORIALES Y NACIONALES FORTALECIDAS</t>
  </si>
  <si>
    <t>ADQUIS. DE BYS - DOCUMENTOS DE LINEAMIENTOS TÉCNICOS - FORTALECIMIENTO DE LAS CAPACIDAD ADMINISTRATIVA Y TECNOLOGICAS DE LA CRC COMO ENTE REGULADOR UNICO E INDEPENDIENTE DEL SECTOR TIC.    NACIONAL</t>
  </si>
  <si>
    <t>ADQUIS. DE BYS - SERVICIOS DE INFORMACIÓN ACTUALIZADOS - FORTALECIMIENTO DE LAS CAPACIDAD ADMINISTRATIVA Y TECNOLOGICAS DE LA CRC COMO ENTE REGULADOR UNICO E INDEPENDIENTE DEL SECTOR TIC.    NACIONAL</t>
  </si>
  <si>
    <t>ADQUIS. DE BYS - SERVICIOS DE INFORMACIÓN IMPLEMENTADOS - FORTALECIMIENTO DE LAS CAPACIDAD ADMINISTRATIVA Y TECNOLOGICAS DE LA CRC COMO ENTE REGULADOR UNICO E INDEPENDIENTE DEL SECTOR TIC.    NACIONAL</t>
  </si>
  <si>
    <t>ADQUIS. DE BYS - SERVICIO DE ACTUALIZACIÓN DEL SISTEMAS DE GESTIÓN  - FORTALECIMIENTO DE LAS CAPACIDAD ADMINISTRATIVA Y TECNOLOGICAS DE LA CRC COMO ENTE REGULADOR UNICO E INDEPENDIENTE DEL SECTOR TIC.    NACIONAL</t>
  </si>
  <si>
    <t>ADQUIS. DE BYS - SERVICIO DE GESTIÓN DOCUMENTAL ACTUALIZADO - FORTALECIMIENTO DE LAS CAPACIDAD ADMINISTRATIVA Y TECNOLOGICAS DE LA CRC COMO ENTE REGULADOR UNICO E INDEPENDIENTE DEL SECTOR TIC.    NACIONAL</t>
  </si>
  <si>
    <t>**La Columna de Apropiación vigente se calcula de tomar la apropiación vigente  menos el valor de los CDP de tipo “Modificación Presupuestal” en estado diferente a “Anulado” creados en el año de fecha de generación del reporte más el valor de apropiación solicitada sin aprobación (Apropiacion_solicitud_sin_aprobación).</t>
  </si>
  <si>
    <t>**Las Columnas de  Apropiación vigente ,Apropiacion Disponible Contienen Informacion a la Fecha de Generacion del Reporte.</t>
  </si>
  <si>
    <t>UNIDAD 230800 - UNIDAD ADMINISTRATIVA ESPECIAL COMISIÓN DE REGULACIÓN DE COMUNICACIONES</t>
  </si>
  <si>
    <t>Rubro</t>
  </si>
  <si>
    <t>Fuente</t>
  </si>
  <si>
    <t>Sit</t>
  </si>
  <si>
    <t>Rec</t>
  </si>
  <si>
    <t xml:space="preserve">Apropiación Vigente
</t>
  </si>
  <si>
    <t>Apropiación bloqueada</t>
  </si>
  <si>
    <t xml:space="preserve">Certificados Disponibilidad
</t>
  </si>
  <si>
    <t>Apropiación disponible</t>
  </si>
  <si>
    <t>Compromisos</t>
  </si>
  <si>
    <t>Obligaciones</t>
  </si>
  <si>
    <t xml:space="preserve">Pagos </t>
  </si>
  <si>
    <t>Valor</t>
  </si>
  <si>
    <t>%</t>
  </si>
  <si>
    <t>EJECUCIÓN PRESUPUESTAL ACUMULADA AL 31 DE DICIEMBRE DE 2025</t>
  </si>
  <si>
    <t>A ENTIDADES DEL GOBIERNO</t>
  </si>
  <si>
    <t>A ÓRGANOS DEL PGN</t>
  </si>
  <si>
    <t>099</t>
  </si>
  <si>
    <t>OTRAS TRANSFERENCIAS - DISTRIBUCIÓN PREVIO CONCEPTO DGPPN</t>
  </si>
  <si>
    <t>TOTALES</t>
  </si>
  <si>
    <t>Fuente de informacion: SIIF NACION 2</t>
  </si>
  <si>
    <t>Tipo</t>
  </si>
  <si>
    <t>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</si>
</sst>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6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rgb="FFDCDCDC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rgb="FFDCDCDC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</cellStyleXfs>
  <cellXfs count="62">
    <xf numFmtId="0" fontId="1" fillId="0" borderId="0" xfId="0" applyFont="1"/>
    <xf numFmtId="0" fontId="2" fillId="0" borderId="0" xfId="0" applyFont="1" applyAlignment="1">
      <alignment vertical="top" wrapText="1" readingOrder="1"/>
    </xf>
    <xf numFmtId="0" fontId="3" fillId="0" borderId="0" xfId="0" applyFont="1" applyAlignment="1">
      <alignment vertical="top" wrapText="1" readingOrder="1"/>
    </xf>
    <xf numFmtId="0" fontId="6" fillId="2" borderId="1" xfId="3" applyFont="1" applyFill="1" applyBorder="1" applyAlignment="1">
      <alignment horizontal="center" vertical="center" readingOrder="1"/>
    </xf>
    <xf numFmtId="9" fontId="7" fillId="3" borderId="1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readingOrder="1"/>
    </xf>
    <xf numFmtId="3" fontId="6" fillId="0" borderId="0" xfId="4" applyNumberFormat="1" applyFont="1" applyAlignment="1">
      <alignment horizontal="right" vertical="center" readingOrder="1"/>
    </xf>
    <xf numFmtId="0" fontId="2" fillId="0" borderId="0" xfId="0" applyFont="1" applyAlignment="1">
      <alignment horizontal="center" vertical="center" readingOrder="1"/>
    </xf>
    <xf numFmtId="0" fontId="5" fillId="0" borderId="0" xfId="0" applyFont="1" applyAlignment="1">
      <alignment wrapText="1"/>
    </xf>
    <xf numFmtId="164" fontId="5" fillId="0" borderId="0" xfId="1" applyNumberFormat="1" applyFont="1" applyAlignment="1">
      <alignment wrapText="1"/>
    </xf>
    <xf numFmtId="164" fontId="2" fillId="0" borderId="0" xfId="1" applyNumberFormat="1" applyFont="1" applyAlignment="1">
      <alignment vertical="top" wrapText="1" readingOrder="1"/>
    </xf>
    <xf numFmtId="3" fontId="6" fillId="4" borderId="0" xfId="5" applyNumberFormat="1" applyFont="1" applyFill="1" applyBorder="1" applyAlignment="1">
      <alignment horizontal="right" vertical="center" readingOrder="1"/>
    </xf>
    <xf numFmtId="3" fontId="6" fillId="0" borderId="0" xfId="3" applyNumberFormat="1" applyFont="1" applyAlignment="1">
      <alignment horizontal="right" vertical="center" readingOrder="1"/>
    </xf>
    <xf numFmtId="3" fontId="6" fillId="0" borderId="0" xfId="0" applyNumberFormat="1" applyFont="1" applyAlignment="1">
      <alignment horizontal="right" vertical="center" readingOrder="1"/>
    </xf>
    <xf numFmtId="9" fontId="5" fillId="0" borderId="0" xfId="2" applyFont="1" applyBorder="1" applyAlignment="1">
      <alignment horizontal="right"/>
    </xf>
    <xf numFmtId="0" fontId="6" fillId="4" borderId="0" xfId="0" applyFont="1" applyFill="1" applyAlignment="1">
      <alignment vertical="center" readingOrder="1"/>
    </xf>
    <xf numFmtId="0" fontId="6" fillId="0" borderId="0" xfId="0" applyFont="1" applyAlignment="1">
      <alignment vertical="center" readingOrder="1"/>
    </xf>
    <xf numFmtId="3" fontId="6" fillId="0" borderId="0" xfId="5" applyNumberFormat="1" applyFont="1" applyFill="1" applyBorder="1" applyAlignment="1">
      <alignment horizontal="right" vertical="center" readingOrder="1"/>
    </xf>
    <xf numFmtId="0" fontId="2" fillId="0" borderId="0" xfId="0" applyFont="1" applyAlignment="1">
      <alignment vertical="center" readingOrder="1"/>
    </xf>
    <xf numFmtId="0" fontId="6" fillId="0" borderId="0" xfId="3" applyFont="1" applyAlignment="1">
      <alignment horizontal="center" vertical="center" readingOrder="1"/>
    </xf>
    <xf numFmtId="0" fontId="6" fillId="0" borderId="0" xfId="3" applyFont="1" applyAlignment="1">
      <alignment horizontal="left" vertical="center" readingOrder="1"/>
    </xf>
    <xf numFmtId="0" fontId="2" fillId="0" borderId="0" xfId="3" applyFont="1" applyAlignment="1">
      <alignment horizontal="center" vertical="center" readingOrder="1"/>
    </xf>
    <xf numFmtId="0" fontId="2" fillId="0" borderId="0" xfId="3" applyFont="1" applyAlignment="1">
      <alignment horizontal="left" vertical="center" readingOrder="1"/>
    </xf>
    <xf numFmtId="3" fontId="2" fillId="0" borderId="0" xfId="0" applyNumberFormat="1" applyFont="1" applyAlignment="1">
      <alignment horizontal="right" vertical="center" readingOrder="1"/>
    </xf>
    <xf numFmtId="0" fontId="3" fillId="0" borderId="0" xfId="0" applyFont="1" applyAlignment="1">
      <alignment vertical="top" wrapText="1" readingOrder="1"/>
    </xf>
    <xf numFmtId="0" fontId="1" fillId="0" borderId="0" xfId="0" applyFont="1"/>
    <xf numFmtId="0" fontId="6" fillId="2" borderId="1" xfId="3" applyFont="1" applyFill="1" applyBorder="1" applyAlignment="1">
      <alignment horizontal="center" vertical="justify" readingOrder="1"/>
    </xf>
    <xf numFmtId="0" fontId="7" fillId="3" borderId="1" xfId="3" applyFont="1" applyFill="1" applyBorder="1" applyAlignment="1">
      <alignment horizontal="center" vertical="center"/>
    </xf>
    <xf numFmtId="0" fontId="6" fillId="0" borderId="0" xfId="3" applyFont="1" applyAlignment="1">
      <alignment vertical="center" readingOrder="1"/>
    </xf>
    <xf numFmtId="0" fontId="6" fillId="5" borderId="4" xfId="0" applyFont="1" applyFill="1" applyBorder="1" applyAlignment="1">
      <alignment horizontal="center" vertical="top" wrapText="1" readingOrder="1"/>
    </xf>
    <xf numFmtId="0" fontId="6" fillId="5" borderId="2" xfId="0" applyFont="1" applyFill="1" applyBorder="1" applyAlignment="1">
      <alignment horizontal="center" vertical="center" wrapText="1" readingOrder="1"/>
    </xf>
    <xf numFmtId="0" fontId="6" fillId="5" borderId="5" xfId="0" applyFont="1" applyFill="1" applyBorder="1" applyAlignment="1">
      <alignment horizontal="center" vertical="top" wrapText="1" readingOrder="1"/>
    </xf>
    <xf numFmtId="0" fontId="6" fillId="5" borderId="3" xfId="0" applyFont="1" applyFill="1" applyBorder="1" applyAlignment="1">
      <alignment horizontal="center" vertical="center" wrapText="1" readingOrder="1"/>
    </xf>
    <xf numFmtId="0" fontId="6" fillId="6" borderId="0" xfId="0" applyFont="1" applyFill="1" applyAlignment="1">
      <alignment vertical="center" readingOrder="1"/>
    </xf>
    <xf numFmtId="3" fontId="6" fillId="6" borderId="0" xfId="0" applyNumberFormat="1" applyFont="1" applyFill="1" applyAlignment="1">
      <alignment horizontal="right" vertical="center" readingOrder="1"/>
    </xf>
    <xf numFmtId="3" fontId="6" fillId="0" borderId="0" xfId="0" applyNumberFormat="1" applyFont="1" applyFill="1" applyAlignment="1">
      <alignment horizontal="right" vertical="center" readingOrder="1"/>
    </xf>
    <xf numFmtId="0" fontId="5" fillId="0" borderId="0" xfId="3" applyFont="1" applyAlignment="1"/>
    <xf numFmtId="0" fontId="5" fillId="0" borderId="0" xfId="0" applyFont="1" applyAlignment="1"/>
    <xf numFmtId="0" fontId="6" fillId="4" borderId="0" xfId="0" applyFont="1" applyFill="1" applyAlignment="1">
      <alignment horizontal="center" vertical="center" readingOrder="1"/>
    </xf>
    <xf numFmtId="164" fontId="2" fillId="0" borderId="0" xfId="1" applyNumberFormat="1" applyFont="1" applyFill="1" applyAlignment="1">
      <alignment horizontal="right" vertical="center" readingOrder="1"/>
    </xf>
    <xf numFmtId="0" fontId="7" fillId="0" borderId="0" xfId="0" applyFont="1" applyAlignment="1"/>
    <xf numFmtId="164" fontId="6" fillId="0" borderId="0" xfId="1" applyNumberFormat="1" applyFont="1" applyFill="1" applyAlignment="1">
      <alignment horizontal="right" vertical="center" readingOrder="1"/>
    </xf>
    <xf numFmtId="164" fontId="6" fillId="0" borderId="0" xfId="1" applyNumberFormat="1" applyFont="1" applyAlignment="1">
      <alignment horizontal="right" vertical="center" readingOrder="1"/>
    </xf>
    <xf numFmtId="9" fontId="5" fillId="0" borderId="0" xfId="2" applyNumberFormat="1" applyFont="1" applyFill="1" applyAlignment="1"/>
    <xf numFmtId="0" fontId="6" fillId="6" borderId="0" xfId="0" applyFont="1" applyFill="1" applyAlignment="1">
      <alignment horizontal="center" vertical="center" readingOrder="1"/>
    </xf>
    <xf numFmtId="0" fontId="6" fillId="6" borderId="0" xfId="3" applyFont="1" applyFill="1" applyAlignment="1">
      <alignment horizontal="center" vertical="center" readingOrder="1"/>
    </xf>
    <xf numFmtId="3" fontId="6" fillId="6" borderId="0" xfId="3" applyNumberFormat="1" applyFont="1" applyFill="1" applyAlignment="1">
      <alignment vertical="center" readingOrder="1"/>
    </xf>
    <xf numFmtId="9" fontId="6" fillId="4" borderId="0" xfId="2" applyNumberFormat="1" applyFont="1" applyFill="1" applyBorder="1" applyAlignment="1">
      <alignment horizontal="right" vertical="center" readingOrder="1"/>
    </xf>
    <xf numFmtId="9" fontId="6" fillId="0" borderId="0" xfId="2" applyNumberFormat="1" applyFont="1" applyFill="1" applyBorder="1" applyAlignment="1">
      <alignment horizontal="right" vertical="center" readingOrder="1"/>
    </xf>
    <xf numFmtId="9" fontId="6" fillId="6" borderId="0" xfId="2" applyNumberFormat="1" applyFont="1" applyFill="1" applyBorder="1" applyAlignment="1">
      <alignment horizontal="right" vertical="center" readingOrder="1"/>
    </xf>
    <xf numFmtId="9" fontId="2" fillId="0" borderId="0" xfId="2" applyNumberFormat="1" applyFont="1" applyFill="1" applyAlignment="1">
      <alignment horizontal="right" vertical="center" readingOrder="1"/>
    </xf>
    <xf numFmtId="9" fontId="6" fillId="0" borderId="0" xfId="1" applyNumberFormat="1" applyFont="1" applyFill="1" applyAlignment="1">
      <alignment horizontal="right" vertical="center" readingOrder="1"/>
    </xf>
    <xf numFmtId="9" fontId="6" fillId="0" borderId="0" xfId="2" applyNumberFormat="1" applyFont="1" applyFill="1" applyAlignment="1">
      <alignment horizontal="right" vertical="center" readingOrder="1"/>
    </xf>
    <xf numFmtId="9" fontId="6" fillId="6" borderId="0" xfId="2" applyNumberFormat="1" applyFont="1" applyFill="1" applyAlignment="1">
      <alignment horizontal="right" vertical="center" readingOrder="1"/>
    </xf>
    <xf numFmtId="0" fontId="7" fillId="0" borderId="0" xfId="3" applyFont="1" applyAlignment="1">
      <alignment horizontal="center" vertical="center" wrapText="1"/>
    </xf>
    <xf numFmtId="0" fontId="5" fillId="0" borderId="0" xfId="3" applyFont="1" applyAlignment="1">
      <alignment wrapText="1"/>
    </xf>
    <xf numFmtId="0" fontId="6" fillId="5" borderId="1" xfId="3" applyFont="1" applyFill="1" applyBorder="1" applyAlignment="1">
      <alignment horizontal="center" vertical="center" wrapText="1" readingOrder="1"/>
    </xf>
    <xf numFmtId="0" fontId="6" fillId="5" borderId="1" xfId="3" applyFont="1" applyFill="1" applyBorder="1" applyAlignment="1">
      <alignment horizontal="justify" vertical="center" wrapText="1" readingOrder="1"/>
    </xf>
    <xf numFmtId="164" fontId="6" fillId="5" borderId="1" xfId="1" applyNumberFormat="1" applyFont="1" applyFill="1" applyBorder="1" applyAlignment="1">
      <alignment horizontal="center" vertical="justify" wrapText="1" readingOrder="1"/>
    </xf>
    <xf numFmtId="164" fontId="7" fillId="6" borderId="1" xfId="1" applyNumberFormat="1" applyFont="1" applyFill="1" applyBorder="1" applyAlignment="1">
      <alignment horizontal="center" vertical="center" wrapText="1"/>
    </xf>
    <xf numFmtId="164" fontId="6" fillId="5" borderId="1" xfId="1" applyNumberFormat="1" applyFont="1" applyFill="1" applyBorder="1" applyAlignment="1">
      <alignment horizontal="center" vertical="center" wrapText="1" readingOrder="1"/>
    </xf>
    <xf numFmtId="164" fontId="7" fillId="6" borderId="1" xfId="1" applyNumberFormat="1" applyFont="1" applyFill="1" applyBorder="1" applyAlignment="1">
      <alignment horizontal="center" vertical="center" wrapText="1"/>
    </xf>
  </cellXfs>
  <cellStyles count="6">
    <cellStyle name="Millares" xfId="1" builtinId="3"/>
    <cellStyle name="Millares 3 2" xfId="5" xr:uid="{F0DE7611-194B-4854-9CD4-0277487DF0A5}"/>
    <cellStyle name="Normal" xfId="0" builtinId="0"/>
    <cellStyle name="Normal 2" xfId="3" xr:uid="{CF5F02D0-9790-41A3-9FE4-1422151B4887}"/>
    <cellStyle name="Normal 2 2" xfId="4" xr:uid="{0EE6FB79-6072-4700-BC36-53F426A36541}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0</xdr:rowOff>
    </xdr:from>
    <xdr:to>
      <xdr:col>2</xdr:col>
      <xdr:colOff>358775</xdr:colOff>
      <xdr:row>2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00ED72C-86F7-4A07-B1D4-EC40C47D99C1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20650" y="0"/>
          <a:ext cx="1031875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4"/>
  <sheetViews>
    <sheetView showGridLines="0" tabSelected="1" topLeftCell="A102" workbookViewId="0">
      <selection activeCell="K10" sqref="K10"/>
    </sheetView>
  </sheetViews>
  <sheetFormatPr baseColWidth="10" defaultColWidth="10.85546875" defaultRowHeight="12.75" x14ac:dyDescent="0.2"/>
  <cols>
    <col min="1" max="1" width="5.140625" style="8" customWidth="1"/>
    <col min="2" max="2" width="6" style="8" customWidth="1"/>
    <col min="3" max="3" width="5.7109375" style="8" customWidth="1"/>
    <col min="4" max="4" width="3.5703125" style="8" customWidth="1"/>
    <col min="5" max="5" width="6.5703125" style="8" customWidth="1"/>
    <col min="6" max="6" width="8.28515625" style="8" customWidth="1"/>
    <col min="7" max="7" width="3.42578125" style="8" customWidth="1"/>
    <col min="8" max="10" width="4.7109375" style="8" hidden="1" customWidth="1"/>
    <col min="11" max="11" width="36.140625" style="8" customWidth="1"/>
    <col min="12" max="12" width="14.7109375" style="9" customWidth="1"/>
    <col min="13" max="13" width="13.28515625" style="9" customWidth="1"/>
    <col min="14" max="14" width="14.7109375" style="9" customWidth="1"/>
    <col min="15" max="15" width="13" style="9" customWidth="1"/>
    <col min="16" max="16" width="14.5703125" style="9" customWidth="1"/>
    <col min="17" max="17" width="7" style="9" customWidth="1"/>
    <col min="18" max="18" width="14.7109375" style="9" customWidth="1"/>
    <col min="19" max="19" width="6.85546875" style="9" customWidth="1"/>
    <col min="20" max="20" width="14.7109375" style="9" customWidth="1"/>
    <col min="21" max="21" width="7.42578125" style="9" customWidth="1"/>
    <col min="22" max="22" width="7.140625" style="8" customWidth="1"/>
    <col min="23" max="16384" width="10.85546875" style="8"/>
  </cols>
  <sheetData>
    <row r="1" spans="1:21" s="55" customFormat="1" ht="15" customHeight="1" x14ac:dyDescent="0.2">
      <c r="A1" s="54" t="s">
        <v>148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</row>
    <row r="2" spans="1:21" s="55" customFormat="1" ht="15" customHeight="1" x14ac:dyDescent="0.2">
      <c r="A2" s="54" t="s">
        <v>162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spans="1:21" s="55" customFormat="1" ht="15" customHeight="1" x14ac:dyDescent="0.2"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18.600000000000001" customHeight="1" x14ac:dyDescent="0.2">
      <c r="A4" s="29" t="s">
        <v>169</v>
      </c>
      <c r="B4" s="56" t="s">
        <v>149</v>
      </c>
      <c r="C4" s="56"/>
      <c r="D4" s="56"/>
      <c r="E4" s="56"/>
      <c r="F4" s="56"/>
      <c r="G4" s="56"/>
      <c r="H4" s="57" t="s">
        <v>150</v>
      </c>
      <c r="I4" s="57" t="s">
        <v>151</v>
      </c>
      <c r="J4" s="57" t="s">
        <v>152</v>
      </c>
      <c r="K4" s="30" t="s">
        <v>170</v>
      </c>
      <c r="L4" s="58" t="s">
        <v>153</v>
      </c>
      <c r="M4" s="58" t="s">
        <v>154</v>
      </c>
      <c r="N4" s="58" t="s">
        <v>155</v>
      </c>
      <c r="O4" s="58" t="s">
        <v>156</v>
      </c>
      <c r="P4" s="59" t="s">
        <v>157</v>
      </c>
      <c r="Q4" s="59"/>
      <c r="R4" s="59" t="s">
        <v>158</v>
      </c>
      <c r="S4" s="59"/>
      <c r="T4" s="59" t="s">
        <v>159</v>
      </c>
      <c r="U4" s="59"/>
    </row>
    <row r="5" spans="1:21" ht="20.45" customHeight="1" x14ac:dyDescent="0.2">
      <c r="A5" s="31"/>
      <c r="B5" s="56"/>
      <c r="C5" s="56"/>
      <c r="D5" s="56"/>
      <c r="E5" s="56"/>
      <c r="F5" s="56"/>
      <c r="G5" s="56"/>
      <c r="H5" s="57"/>
      <c r="I5" s="57"/>
      <c r="J5" s="57"/>
      <c r="K5" s="32"/>
      <c r="L5" s="58"/>
      <c r="M5" s="58"/>
      <c r="N5" s="58"/>
      <c r="O5" s="58"/>
      <c r="P5" s="60" t="s">
        <v>160</v>
      </c>
      <c r="Q5" s="61" t="s">
        <v>161</v>
      </c>
      <c r="R5" s="60" t="s">
        <v>160</v>
      </c>
      <c r="S5" s="61" t="s">
        <v>161</v>
      </c>
      <c r="T5" s="60" t="s">
        <v>160</v>
      </c>
      <c r="U5" s="61" t="s">
        <v>161</v>
      </c>
    </row>
    <row r="6" spans="1:21" s="37" customFormat="1" ht="16.5" customHeight="1" x14ac:dyDescent="0.2">
      <c r="A6" s="38" t="s">
        <v>1</v>
      </c>
      <c r="B6" s="38"/>
      <c r="C6" s="38"/>
      <c r="D6" s="38"/>
      <c r="E6" s="38"/>
      <c r="F6" s="38"/>
      <c r="G6" s="38"/>
      <c r="H6" s="38" t="s">
        <v>3</v>
      </c>
      <c r="I6" s="38" t="s">
        <v>4</v>
      </c>
      <c r="J6" s="38" t="s">
        <v>5</v>
      </c>
      <c r="K6" s="15" t="s">
        <v>2</v>
      </c>
      <c r="L6" s="11">
        <f>+L7+L38+L76+L88</f>
        <v>36669643719</v>
      </c>
      <c r="M6" s="11">
        <f t="shared" ref="M6:T6" si="0">+M7+M38+M76+M88</f>
        <v>34552000</v>
      </c>
      <c r="N6" s="11">
        <f t="shared" si="0"/>
        <v>35437842219.470001</v>
      </c>
      <c r="O6" s="11">
        <f t="shared" si="0"/>
        <v>1197249499.53</v>
      </c>
      <c r="P6" s="11">
        <f t="shared" si="0"/>
        <v>35425411969.470001</v>
      </c>
      <c r="Q6" s="47">
        <f>+P6/L6</f>
        <v>0.96606916175503188</v>
      </c>
      <c r="R6" s="11">
        <f t="shared" si="0"/>
        <v>35425411969.470001</v>
      </c>
      <c r="S6" s="47">
        <f>+R6/L6</f>
        <v>0.96606916175503188</v>
      </c>
      <c r="T6" s="11">
        <f t="shared" si="0"/>
        <v>35425411969.470001</v>
      </c>
      <c r="U6" s="47">
        <f>+T6/L6</f>
        <v>0.96606916175503188</v>
      </c>
    </row>
    <row r="7" spans="1:21" s="37" customFormat="1" ht="16.5" customHeight="1" x14ac:dyDescent="0.2">
      <c r="A7" s="5" t="s">
        <v>1</v>
      </c>
      <c r="B7" s="5" t="s">
        <v>6</v>
      </c>
      <c r="C7" s="5"/>
      <c r="D7" s="5"/>
      <c r="E7" s="5"/>
      <c r="F7" s="5"/>
      <c r="G7" s="5"/>
      <c r="H7" s="5" t="s">
        <v>3</v>
      </c>
      <c r="I7" s="5" t="s">
        <v>4</v>
      </c>
      <c r="J7" s="5" t="s">
        <v>5</v>
      </c>
      <c r="K7" s="16" t="s">
        <v>7</v>
      </c>
      <c r="L7" s="17">
        <f>+L8</f>
        <v>33946864000</v>
      </c>
      <c r="M7" s="17">
        <f t="shared" ref="M7:T7" si="1">+M8</f>
        <v>0</v>
      </c>
      <c r="N7" s="17">
        <f t="shared" si="1"/>
        <v>33049881953.440002</v>
      </c>
      <c r="O7" s="17">
        <f t="shared" si="1"/>
        <v>896982046.56000006</v>
      </c>
      <c r="P7" s="17">
        <f t="shared" si="1"/>
        <v>33049196753.440002</v>
      </c>
      <c r="Q7" s="48">
        <f t="shared" ref="Q7:Q10" si="2">+P7/L7</f>
        <v>0.97355669594222316</v>
      </c>
      <c r="R7" s="17">
        <f t="shared" si="1"/>
        <v>33049196753.440002</v>
      </c>
      <c r="S7" s="48">
        <f t="shared" ref="S7:S10" si="3">+R7/L7</f>
        <v>0.97355669594222316</v>
      </c>
      <c r="T7" s="17">
        <f t="shared" si="1"/>
        <v>33049196753.440002</v>
      </c>
      <c r="U7" s="48">
        <f t="shared" ref="U7:U10" si="4">+T7/L7</f>
        <v>0.97355669594222316</v>
      </c>
    </row>
    <row r="8" spans="1:21" s="37" customFormat="1" ht="16.5" customHeight="1" x14ac:dyDescent="0.2">
      <c r="A8" s="5" t="s">
        <v>1</v>
      </c>
      <c r="B8" s="5" t="s">
        <v>6</v>
      </c>
      <c r="C8" s="5" t="s">
        <v>6</v>
      </c>
      <c r="D8" s="5"/>
      <c r="E8" s="5"/>
      <c r="F8" s="5"/>
      <c r="G8" s="5"/>
      <c r="H8" s="5" t="s">
        <v>3</v>
      </c>
      <c r="I8" s="5" t="s">
        <v>4</v>
      </c>
      <c r="J8" s="5" t="s">
        <v>5</v>
      </c>
      <c r="K8" s="16" t="s">
        <v>8</v>
      </c>
      <c r="L8" s="17">
        <f>+L9+L21+L29+L37</f>
        <v>33946864000</v>
      </c>
      <c r="M8" s="17">
        <f t="shared" ref="M8:T8" si="5">+M9+M21+M29+M37</f>
        <v>0</v>
      </c>
      <c r="N8" s="17">
        <f t="shared" si="5"/>
        <v>33049881953.440002</v>
      </c>
      <c r="O8" s="17">
        <f t="shared" si="5"/>
        <v>896982046.56000006</v>
      </c>
      <c r="P8" s="17">
        <f t="shared" si="5"/>
        <v>33049196753.440002</v>
      </c>
      <c r="Q8" s="48">
        <f t="shared" si="2"/>
        <v>0.97355669594222316</v>
      </c>
      <c r="R8" s="17">
        <f t="shared" si="5"/>
        <v>33049196753.440002</v>
      </c>
      <c r="S8" s="48">
        <f t="shared" si="3"/>
        <v>0.97355669594222316</v>
      </c>
      <c r="T8" s="17">
        <f t="shared" si="5"/>
        <v>33049196753.440002</v>
      </c>
      <c r="U8" s="48">
        <f t="shared" si="4"/>
        <v>0.97355669594222316</v>
      </c>
    </row>
    <row r="9" spans="1:21" s="37" customFormat="1" ht="16.5" customHeight="1" x14ac:dyDescent="0.2">
      <c r="A9" s="5" t="s">
        <v>1</v>
      </c>
      <c r="B9" s="5" t="s">
        <v>6</v>
      </c>
      <c r="C9" s="5" t="s">
        <v>6</v>
      </c>
      <c r="D9" s="5" t="s">
        <v>6</v>
      </c>
      <c r="E9" s="5"/>
      <c r="F9" s="5"/>
      <c r="G9" s="5"/>
      <c r="H9" s="5" t="s">
        <v>3</v>
      </c>
      <c r="I9" s="5" t="s">
        <v>4</v>
      </c>
      <c r="J9" s="5" t="s">
        <v>5</v>
      </c>
      <c r="K9" s="16" t="s">
        <v>9</v>
      </c>
      <c r="L9" s="17">
        <f>+L10</f>
        <v>22752264000</v>
      </c>
      <c r="M9" s="17">
        <f t="shared" ref="M9:T9" si="6">+M10</f>
        <v>0</v>
      </c>
      <c r="N9" s="17">
        <f t="shared" si="6"/>
        <v>22342063672.779999</v>
      </c>
      <c r="O9" s="17">
        <f t="shared" si="6"/>
        <v>410200327.22000003</v>
      </c>
      <c r="P9" s="17">
        <f t="shared" si="6"/>
        <v>22342063672.779999</v>
      </c>
      <c r="Q9" s="48">
        <f t="shared" si="2"/>
        <v>0.98197101056756364</v>
      </c>
      <c r="R9" s="17">
        <f t="shared" si="6"/>
        <v>22342063672.779999</v>
      </c>
      <c r="S9" s="48">
        <f t="shared" si="3"/>
        <v>0.98197101056756364</v>
      </c>
      <c r="T9" s="17">
        <f t="shared" si="6"/>
        <v>22342063672.779999</v>
      </c>
      <c r="U9" s="48">
        <f t="shared" si="4"/>
        <v>0.98197101056756364</v>
      </c>
    </row>
    <row r="10" spans="1:21" s="37" customFormat="1" ht="16.5" customHeight="1" x14ac:dyDescent="0.2">
      <c r="A10" s="5" t="s">
        <v>1</v>
      </c>
      <c r="B10" s="5" t="s">
        <v>6</v>
      </c>
      <c r="C10" s="5" t="s">
        <v>6</v>
      </c>
      <c r="D10" s="5" t="s">
        <v>6</v>
      </c>
      <c r="E10" s="5" t="s">
        <v>10</v>
      </c>
      <c r="F10" s="5"/>
      <c r="G10" s="5"/>
      <c r="H10" s="5" t="s">
        <v>3</v>
      </c>
      <c r="I10" s="5" t="s">
        <v>4</v>
      </c>
      <c r="J10" s="5" t="s">
        <v>5</v>
      </c>
      <c r="K10" s="16" t="s">
        <v>11</v>
      </c>
      <c r="L10" s="17">
        <f>SUM(L11:L20)</f>
        <v>22752264000</v>
      </c>
      <c r="M10" s="17">
        <f t="shared" ref="M10:T10" si="7">SUM(M11:M20)</f>
        <v>0</v>
      </c>
      <c r="N10" s="17">
        <f t="shared" si="7"/>
        <v>22342063672.779999</v>
      </c>
      <c r="O10" s="17">
        <f t="shared" si="7"/>
        <v>410200327.22000003</v>
      </c>
      <c r="P10" s="17">
        <f t="shared" si="7"/>
        <v>22342063672.779999</v>
      </c>
      <c r="Q10" s="48">
        <f t="shared" si="2"/>
        <v>0.98197101056756364</v>
      </c>
      <c r="R10" s="17">
        <f t="shared" si="7"/>
        <v>22342063672.779999</v>
      </c>
      <c r="S10" s="48">
        <f t="shared" si="3"/>
        <v>0.98197101056756364</v>
      </c>
      <c r="T10" s="17">
        <f t="shared" si="7"/>
        <v>22342063672.779999</v>
      </c>
      <c r="U10" s="48">
        <f t="shared" si="4"/>
        <v>0.98197101056756364</v>
      </c>
    </row>
    <row r="11" spans="1:21" s="37" customFormat="1" ht="16.5" customHeight="1" x14ac:dyDescent="0.2">
      <c r="A11" s="7" t="s">
        <v>1</v>
      </c>
      <c r="B11" s="7" t="s">
        <v>6</v>
      </c>
      <c r="C11" s="7" t="s">
        <v>6</v>
      </c>
      <c r="D11" s="7" t="s">
        <v>6</v>
      </c>
      <c r="E11" s="7" t="s">
        <v>10</v>
      </c>
      <c r="F11" s="7" t="s">
        <v>10</v>
      </c>
      <c r="G11" s="7"/>
      <c r="H11" s="7" t="s">
        <v>3</v>
      </c>
      <c r="I11" s="7" t="s">
        <v>4</v>
      </c>
      <c r="J11" s="7" t="s">
        <v>5</v>
      </c>
      <c r="K11" s="18" t="s">
        <v>12</v>
      </c>
      <c r="L11" s="39">
        <v>14446964427</v>
      </c>
      <c r="M11" s="39"/>
      <c r="N11" s="39">
        <v>14432078090.780001</v>
      </c>
      <c r="O11" s="39">
        <v>14886336.220000001</v>
      </c>
      <c r="P11" s="39">
        <v>14432078090.780001</v>
      </c>
      <c r="Q11" s="43">
        <f>+P11/L11</f>
        <v>0.99896958725860929</v>
      </c>
      <c r="R11" s="39">
        <v>14432078090.780001</v>
      </c>
      <c r="S11" s="50">
        <f>+R11/L11</f>
        <v>0.99896958725860929</v>
      </c>
      <c r="T11" s="39">
        <v>14432078090.780001</v>
      </c>
      <c r="U11" s="50">
        <f>+T11/L11</f>
        <v>0.99896958725860929</v>
      </c>
    </row>
    <row r="12" spans="1:21" s="37" customFormat="1" ht="16.5" customHeight="1" x14ac:dyDescent="0.2">
      <c r="A12" s="7" t="s">
        <v>1</v>
      </c>
      <c r="B12" s="7" t="s">
        <v>6</v>
      </c>
      <c r="C12" s="7" t="s">
        <v>6</v>
      </c>
      <c r="D12" s="7" t="s">
        <v>6</v>
      </c>
      <c r="E12" s="7" t="s">
        <v>10</v>
      </c>
      <c r="F12" s="7" t="s">
        <v>13</v>
      </c>
      <c r="G12" s="7"/>
      <c r="H12" s="7" t="s">
        <v>3</v>
      </c>
      <c r="I12" s="7" t="s">
        <v>4</v>
      </c>
      <c r="J12" s="7" t="s">
        <v>5</v>
      </c>
      <c r="K12" s="18" t="s">
        <v>14</v>
      </c>
      <c r="L12" s="39">
        <v>992839000</v>
      </c>
      <c r="M12" s="39"/>
      <c r="N12" s="39">
        <v>985653724</v>
      </c>
      <c r="O12" s="39">
        <v>7185276</v>
      </c>
      <c r="P12" s="39">
        <v>985653724</v>
      </c>
      <c r="Q12" s="43">
        <f t="shared" ref="Q12:Q20" si="8">+P12/L12</f>
        <v>0.99276289912060267</v>
      </c>
      <c r="R12" s="39">
        <v>985653724</v>
      </c>
      <c r="S12" s="50">
        <f t="shared" ref="S12:S20" si="9">+R12/L12</f>
        <v>0.99276289912060267</v>
      </c>
      <c r="T12" s="39">
        <v>985653724</v>
      </c>
      <c r="U12" s="50">
        <f t="shared" ref="U12:U28" si="10">+T12/L12</f>
        <v>0.99276289912060267</v>
      </c>
    </row>
    <row r="13" spans="1:21" s="37" customFormat="1" ht="16.5" customHeight="1" x14ac:dyDescent="0.2">
      <c r="A13" s="7" t="s">
        <v>1</v>
      </c>
      <c r="B13" s="7" t="s">
        <v>6</v>
      </c>
      <c r="C13" s="7" t="s">
        <v>6</v>
      </c>
      <c r="D13" s="7" t="s">
        <v>6</v>
      </c>
      <c r="E13" s="7" t="s">
        <v>10</v>
      </c>
      <c r="F13" s="7" t="s">
        <v>15</v>
      </c>
      <c r="G13" s="7"/>
      <c r="H13" s="7" t="s">
        <v>3</v>
      </c>
      <c r="I13" s="7" t="s">
        <v>4</v>
      </c>
      <c r="J13" s="7" t="s">
        <v>5</v>
      </c>
      <c r="K13" s="18" t="s">
        <v>16</v>
      </c>
      <c r="L13" s="39">
        <v>2874940000</v>
      </c>
      <c r="M13" s="39"/>
      <c r="N13" s="39">
        <v>2872395225</v>
      </c>
      <c r="O13" s="39">
        <v>2544775</v>
      </c>
      <c r="P13" s="39">
        <v>2872395225</v>
      </c>
      <c r="Q13" s="43">
        <f t="shared" si="8"/>
        <v>0.99911484239671089</v>
      </c>
      <c r="R13" s="39">
        <v>2872395225</v>
      </c>
      <c r="S13" s="50">
        <f t="shared" si="9"/>
        <v>0.99911484239671089</v>
      </c>
      <c r="T13" s="39">
        <v>2872395225</v>
      </c>
      <c r="U13" s="50">
        <f t="shared" si="10"/>
        <v>0.99911484239671089</v>
      </c>
    </row>
    <row r="14" spans="1:21" s="37" customFormat="1" ht="16.5" customHeight="1" x14ac:dyDescent="0.2">
      <c r="A14" s="7" t="s">
        <v>1</v>
      </c>
      <c r="B14" s="7" t="s">
        <v>6</v>
      </c>
      <c r="C14" s="7" t="s">
        <v>6</v>
      </c>
      <c r="D14" s="7" t="s">
        <v>6</v>
      </c>
      <c r="E14" s="7" t="s">
        <v>10</v>
      </c>
      <c r="F14" s="7" t="s">
        <v>17</v>
      </c>
      <c r="G14" s="7"/>
      <c r="H14" s="7" t="s">
        <v>3</v>
      </c>
      <c r="I14" s="7" t="s">
        <v>4</v>
      </c>
      <c r="J14" s="7" t="s">
        <v>5</v>
      </c>
      <c r="K14" s="18" t="s">
        <v>18</v>
      </c>
      <c r="L14" s="39">
        <v>9408000</v>
      </c>
      <c r="M14" s="39"/>
      <c r="N14" s="39">
        <v>8689442</v>
      </c>
      <c r="O14" s="39">
        <v>718558</v>
      </c>
      <c r="P14" s="39">
        <v>8689442</v>
      </c>
      <c r="Q14" s="43">
        <f t="shared" si="8"/>
        <v>0.9236226615646258</v>
      </c>
      <c r="R14" s="39">
        <v>8689442</v>
      </c>
      <c r="S14" s="50">
        <f t="shared" si="9"/>
        <v>0.9236226615646258</v>
      </c>
      <c r="T14" s="39">
        <v>8689442</v>
      </c>
      <c r="U14" s="50">
        <f t="shared" si="10"/>
        <v>0.9236226615646258</v>
      </c>
    </row>
    <row r="15" spans="1:21" s="37" customFormat="1" ht="16.5" customHeight="1" x14ac:dyDescent="0.2">
      <c r="A15" s="7" t="s">
        <v>1</v>
      </c>
      <c r="B15" s="7" t="s">
        <v>6</v>
      </c>
      <c r="C15" s="7" t="s">
        <v>6</v>
      </c>
      <c r="D15" s="7" t="s">
        <v>6</v>
      </c>
      <c r="E15" s="7" t="s">
        <v>10</v>
      </c>
      <c r="F15" s="7" t="s">
        <v>19</v>
      </c>
      <c r="G15" s="7"/>
      <c r="H15" s="7" t="s">
        <v>3</v>
      </c>
      <c r="I15" s="7" t="s">
        <v>4</v>
      </c>
      <c r="J15" s="7" t="s">
        <v>5</v>
      </c>
      <c r="K15" s="18" t="s">
        <v>20</v>
      </c>
      <c r="L15" s="39">
        <v>19200000</v>
      </c>
      <c r="M15" s="39"/>
      <c r="N15" s="39">
        <v>17566668</v>
      </c>
      <c r="O15" s="39">
        <v>1633332</v>
      </c>
      <c r="P15" s="39">
        <v>17566668</v>
      </c>
      <c r="Q15" s="43">
        <f t="shared" si="8"/>
        <v>0.914930625</v>
      </c>
      <c r="R15" s="39">
        <v>17566668</v>
      </c>
      <c r="S15" s="50">
        <f t="shared" si="9"/>
        <v>0.914930625</v>
      </c>
      <c r="T15" s="39">
        <v>17566668</v>
      </c>
      <c r="U15" s="50">
        <f t="shared" si="10"/>
        <v>0.914930625</v>
      </c>
    </row>
    <row r="16" spans="1:21" s="37" customFormat="1" ht="16.5" customHeight="1" x14ac:dyDescent="0.2">
      <c r="A16" s="7" t="s">
        <v>1</v>
      </c>
      <c r="B16" s="7" t="s">
        <v>6</v>
      </c>
      <c r="C16" s="7" t="s">
        <v>6</v>
      </c>
      <c r="D16" s="7" t="s">
        <v>6</v>
      </c>
      <c r="E16" s="7" t="s">
        <v>10</v>
      </c>
      <c r="F16" s="7" t="s">
        <v>21</v>
      </c>
      <c r="G16" s="7"/>
      <c r="H16" s="7" t="s">
        <v>3</v>
      </c>
      <c r="I16" s="7" t="s">
        <v>4</v>
      </c>
      <c r="J16" s="7" t="s">
        <v>5</v>
      </c>
      <c r="K16" s="18" t="s">
        <v>22</v>
      </c>
      <c r="L16" s="39">
        <v>828494000</v>
      </c>
      <c r="M16" s="39"/>
      <c r="N16" s="39">
        <v>828123723</v>
      </c>
      <c r="O16" s="39">
        <v>370277</v>
      </c>
      <c r="P16" s="39">
        <v>828123723</v>
      </c>
      <c r="Q16" s="43">
        <f t="shared" si="8"/>
        <v>0.99955307220088496</v>
      </c>
      <c r="R16" s="39">
        <v>828123723</v>
      </c>
      <c r="S16" s="50">
        <f t="shared" si="9"/>
        <v>0.99955307220088496</v>
      </c>
      <c r="T16" s="39">
        <v>828123723</v>
      </c>
      <c r="U16" s="50">
        <f t="shared" si="10"/>
        <v>0.99955307220088496</v>
      </c>
    </row>
    <row r="17" spans="1:22" s="37" customFormat="1" ht="16.5" customHeight="1" x14ac:dyDescent="0.2">
      <c r="A17" s="7" t="s">
        <v>1</v>
      </c>
      <c r="B17" s="7" t="s">
        <v>6</v>
      </c>
      <c r="C17" s="7" t="s">
        <v>6</v>
      </c>
      <c r="D17" s="7" t="s">
        <v>6</v>
      </c>
      <c r="E17" s="7" t="s">
        <v>10</v>
      </c>
      <c r="F17" s="7" t="s">
        <v>23</v>
      </c>
      <c r="G17" s="7"/>
      <c r="H17" s="7" t="s">
        <v>3</v>
      </c>
      <c r="I17" s="7" t="s">
        <v>4</v>
      </c>
      <c r="J17" s="7" t="s">
        <v>5</v>
      </c>
      <c r="K17" s="18" t="s">
        <v>24</v>
      </c>
      <c r="L17" s="39">
        <v>618238000</v>
      </c>
      <c r="M17" s="39"/>
      <c r="N17" s="39">
        <v>566012023</v>
      </c>
      <c r="O17" s="39">
        <v>52225977</v>
      </c>
      <c r="P17" s="39">
        <v>566012023</v>
      </c>
      <c r="Q17" s="43">
        <f t="shared" si="8"/>
        <v>0.91552447924585678</v>
      </c>
      <c r="R17" s="39">
        <v>566012023</v>
      </c>
      <c r="S17" s="50">
        <f t="shared" si="9"/>
        <v>0.91552447924585678</v>
      </c>
      <c r="T17" s="39">
        <v>566012023</v>
      </c>
      <c r="U17" s="50">
        <f t="shared" si="10"/>
        <v>0.91552447924585678</v>
      </c>
    </row>
    <row r="18" spans="1:22" s="37" customFormat="1" ht="16.5" customHeight="1" x14ac:dyDescent="0.2">
      <c r="A18" s="7" t="s">
        <v>1</v>
      </c>
      <c r="B18" s="7" t="s">
        <v>6</v>
      </c>
      <c r="C18" s="7" t="s">
        <v>6</v>
      </c>
      <c r="D18" s="7" t="s">
        <v>6</v>
      </c>
      <c r="E18" s="7" t="s">
        <v>10</v>
      </c>
      <c r="F18" s="7" t="s">
        <v>25</v>
      </c>
      <c r="G18" s="7"/>
      <c r="H18" s="7" t="s">
        <v>3</v>
      </c>
      <c r="I18" s="7" t="s">
        <v>4</v>
      </c>
      <c r="J18" s="7" t="s">
        <v>5</v>
      </c>
      <c r="K18" s="18" t="s">
        <v>26</v>
      </c>
      <c r="L18" s="39">
        <v>94000000</v>
      </c>
      <c r="M18" s="39"/>
      <c r="N18" s="39">
        <v>63610985</v>
      </c>
      <c r="O18" s="39">
        <v>30389015</v>
      </c>
      <c r="P18" s="39">
        <v>63610985</v>
      </c>
      <c r="Q18" s="43">
        <f t="shared" si="8"/>
        <v>0.6767126063829787</v>
      </c>
      <c r="R18" s="39">
        <v>63610985</v>
      </c>
      <c r="S18" s="50">
        <f t="shared" si="9"/>
        <v>0.6767126063829787</v>
      </c>
      <c r="T18" s="39">
        <v>63610985</v>
      </c>
      <c r="U18" s="50">
        <f t="shared" si="10"/>
        <v>0.6767126063829787</v>
      </c>
    </row>
    <row r="19" spans="1:22" s="37" customFormat="1" ht="16.5" customHeight="1" x14ac:dyDescent="0.2">
      <c r="A19" s="7" t="s">
        <v>1</v>
      </c>
      <c r="B19" s="7" t="s">
        <v>6</v>
      </c>
      <c r="C19" s="7" t="s">
        <v>6</v>
      </c>
      <c r="D19" s="7" t="s">
        <v>6</v>
      </c>
      <c r="E19" s="7" t="s">
        <v>10</v>
      </c>
      <c r="F19" s="7" t="s">
        <v>27</v>
      </c>
      <c r="G19" s="7"/>
      <c r="H19" s="7" t="s">
        <v>3</v>
      </c>
      <c r="I19" s="7" t="s">
        <v>4</v>
      </c>
      <c r="J19" s="7" t="s">
        <v>5</v>
      </c>
      <c r="K19" s="18" t="s">
        <v>28</v>
      </c>
      <c r="L19" s="39">
        <v>1965048000</v>
      </c>
      <c r="M19" s="39"/>
      <c r="N19" s="39">
        <v>1810801061</v>
      </c>
      <c r="O19" s="39">
        <v>154246939</v>
      </c>
      <c r="P19" s="39">
        <v>1810801061</v>
      </c>
      <c r="Q19" s="43">
        <f t="shared" si="8"/>
        <v>0.9215047474667285</v>
      </c>
      <c r="R19" s="39">
        <v>1810801061</v>
      </c>
      <c r="S19" s="50">
        <f t="shared" si="9"/>
        <v>0.9215047474667285</v>
      </c>
      <c r="T19" s="39">
        <v>1810801061</v>
      </c>
      <c r="U19" s="50">
        <f t="shared" si="10"/>
        <v>0.9215047474667285</v>
      </c>
    </row>
    <row r="20" spans="1:22" s="37" customFormat="1" ht="16.5" customHeight="1" x14ac:dyDescent="0.2">
      <c r="A20" s="7" t="s">
        <v>1</v>
      </c>
      <c r="B20" s="7" t="s">
        <v>6</v>
      </c>
      <c r="C20" s="7" t="s">
        <v>6</v>
      </c>
      <c r="D20" s="7" t="s">
        <v>6</v>
      </c>
      <c r="E20" s="7" t="s">
        <v>10</v>
      </c>
      <c r="F20" s="7" t="s">
        <v>29</v>
      </c>
      <c r="G20" s="7"/>
      <c r="H20" s="7" t="s">
        <v>3</v>
      </c>
      <c r="I20" s="7" t="s">
        <v>4</v>
      </c>
      <c r="J20" s="7" t="s">
        <v>5</v>
      </c>
      <c r="K20" s="18" t="s">
        <v>30</v>
      </c>
      <c r="L20" s="39">
        <v>903132573</v>
      </c>
      <c r="M20" s="39"/>
      <c r="N20" s="39">
        <v>757132731</v>
      </c>
      <c r="O20" s="39">
        <v>145999842</v>
      </c>
      <c r="P20" s="39">
        <v>757132731</v>
      </c>
      <c r="Q20" s="43">
        <f t="shared" si="8"/>
        <v>0.83834063086106847</v>
      </c>
      <c r="R20" s="39">
        <v>757132731</v>
      </c>
      <c r="S20" s="50">
        <f t="shared" si="9"/>
        <v>0.83834063086106847</v>
      </c>
      <c r="T20" s="39">
        <v>757132731</v>
      </c>
      <c r="U20" s="50">
        <f t="shared" si="10"/>
        <v>0.83834063086106847</v>
      </c>
    </row>
    <row r="21" spans="1:22" s="40" customFormat="1" ht="16.5" customHeight="1" x14ac:dyDescent="0.2">
      <c r="A21" s="5" t="s">
        <v>1</v>
      </c>
      <c r="B21" s="5" t="s">
        <v>6</v>
      </c>
      <c r="C21" s="5" t="s">
        <v>6</v>
      </c>
      <c r="D21" s="5" t="s">
        <v>31</v>
      </c>
      <c r="E21" s="5"/>
      <c r="F21" s="5"/>
      <c r="G21" s="5"/>
      <c r="H21" s="5" t="s">
        <v>3</v>
      </c>
      <c r="I21" s="5" t="s">
        <v>4</v>
      </c>
      <c r="J21" s="5" t="s">
        <v>5</v>
      </c>
      <c r="K21" s="16" t="s">
        <v>32</v>
      </c>
      <c r="L21" s="12">
        <f>SUM(L22:L28)</f>
        <v>8287966000</v>
      </c>
      <c r="M21" s="12">
        <f t="shared" ref="M21:T21" si="11">SUM(M22:M28)</f>
        <v>0</v>
      </c>
      <c r="N21" s="12">
        <f t="shared" si="11"/>
        <v>8128805456.6600018</v>
      </c>
      <c r="O21" s="12">
        <f t="shared" si="11"/>
        <v>159160543.34</v>
      </c>
      <c r="P21" s="12">
        <f t="shared" si="11"/>
        <v>8128120256.6600018</v>
      </c>
      <c r="Q21" s="48">
        <f t="shared" ref="Q21:Q28" si="12">+P21/L21</f>
        <v>0.9807135136244528</v>
      </c>
      <c r="R21" s="12">
        <f t="shared" si="11"/>
        <v>8128120256.6600018</v>
      </c>
      <c r="S21" s="48">
        <f t="shared" ref="S21:S28" si="13">+R21/L21</f>
        <v>0.9807135136244528</v>
      </c>
      <c r="T21" s="12">
        <f t="shared" si="11"/>
        <v>8128120256.6600018</v>
      </c>
      <c r="U21" s="48">
        <f t="shared" ref="U21" si="14">+T21/L21</f>
        <v>0.9807135136244528</v>
      </c>
      <c r="V21" s="12"/>
    </row>
    <row r="22" spans="1:22" s="37" customFormat="1" ht="16.5" customHeight="1" x14ac:dyDescent="0.2">
      <c r="A22" s="7" t="s">
        <v>1</v>
      </c>
      <c r="B22" s="7" t="s">
        <v>6</v>
      </c>
      <c r="C22" s="7" t="s">
        <v>6</v>
      </c>
      <c r="D22" s="7" t="s">
        <v>31</v>
      </c>
      <c r="E22" s="7" t="s">
        <v>10</v>
      </c>
      <c r="F22" s="7"/>
      <c r="G22" s="7"/>
      <c r="H22" s="7" t="s">
        <v>3</v>
      </c>
      <c r="I22" s="7" t="s">
        <v>4</v>
      </c>
      <c r="J22" s="7" t="s">
        <v>5</v>
      </c>
      <c r="K22" s="18" t="s">
        <v>33</v>
      </c>
      <c r="L22" s="39">
        <v>2396339000</v>
      </c>
      <c r="M22" s="39"/>
      <c r="N22" s="39">
        <v>2395828501.0999999</v>
      </c>
      <c r="O22" s="39">
        <v>510498.9</v>
      </c>
      <c r="P22" s="39">
        <v>2395469201.0999999</v>
      </c>
      <c r="Q22" s="43">
        <f t="shared" si="12"/>
        <v>0.99963703011134897</v>
      </c>
      <c r="R22" s="39">
        <v>2395469201.0999999</v>
      </c>
      <c r="S22" s="50">
        <f t="shared" si="13"/>
        <v>0.99963703011134897</v>
      </c>
      <c r="T22" s="39">
        <v>2395469201.0999999</v>
      </c>
      <c r="U22" s="50">
        <f t="shared" si="10"/>
        <v>0.99963703011134897</v>
      </c>
    </row>
    <row r="23" spans="1:22" s="37" customFormat="1" ht="16.5" customHeight="1" x14ac:dyDescent="0.2">
      <c r="A23" s="7" t="s">
        <v>1</v>
      </c>
      <c r="B23" s="7" t="s">
        <v>6</v>
      </c>
      <c r="C23" s="7" t="s">
        <v>6</v>
      </c>
      <c r="D23" s="7" t="s">
        <v>31</v>
      </c>
      <c r="E23" s="7" t="s">
        <v>13</v>
      </c>
      <c r="F23" s="7"/>
      <c r="G23" s="7"/>
      <c r="H23" s="7" t="s">
        <v>3</v>
      </c>
      <c r="I23" s="7" t="s">
        <v>4</v>
      </c>
      <c r="J23" s="7" t="s">
        <v>5</v>
      </c>
      <c r="K23" s="18" t="s">
        <v>34</v>
      </c>
      <c r="L23" s="39">
        <v>1749782000</v>
      </c>
      <c r="M23" s="39"/>
      <c r="N23" s="39">
        <v>1720309235</v>
      </c>
      <c r="O23" s="39">
        <v>29472765</v>
      </c>
      <c r="P23" s="39">
        <v>1719983335</v>
      </c>
      <c r="Q23" s="43">
        <f t="shared" si="12"/>
        <v>0.98297006998586112</v>
      </c>
      <c r="R23" s="39">
        <v>1719983335</v>
      </c>
      <c r="S23" s="50">
        <f t="shared" si="13"/>
        <v>0.98297006998586112</v>
      </c>
      <c r="T23" s="39">
        <v>1719983335</v>
      </c>
      <c r="U23" s="50">
        <f t="shared" si="10"/>
        <v>0.98297006998586112</v>
      </c>
    </row>
    <row r="24" spans="1:22" s="37" customFormat="1" ht="16.5" customHeight="1" x14ac:dyDescent="0.2">
      <c r="A24" s="7" t="s">
        <v>1</v>
      </c>
      <c r="B24" s="7" t="s">
        <v>6</v>
      </c>
      <c r="C24" s="7" t="s">
        <v>6</v>
      </c>
      <c r="D24" s="7" t="s">
        <v>31</v>
      </c>
      <c r="E24" s="7" t="s">
        <v>15</v>
      </c>
      <c r="F24" s="7"/>
      <c r="G24" s="7"/>
      <c r="H24" s="7" t="s">
        <v>3</v>
      </c>
      <c r="I24" s="7" t="s">
        <v>4</v>
      </c>
      <c r="J24" s="7" t="s">
        <v>5</v>
      </c>
      <c r="K24" s="18" t="s">
        <v>35</v>
      </c>
      <c r="L24" s="39">
        <v>1961435000</v>
      </c>
      <c r="M24" s="39"/>
      <c r="N24" s="39">
        <v>1960526563</v>
      </c>
      <c r="O24" s="39">
        <v>908437</v>
      </c>
      <c r="P24" s="39">
        <v>1960526563</v>
      </c>
      <c r="Q24" s="43">
        <f t="shared" si="12"/>
        <v>0.99953685082605337</v>
      </c>
      <c r="R24" s="39">
        <v>1960526563</v>
      </c>
      <c r="S24" s="50">
        <f t="shared" si="13"/>
        <v>0.99953685082605337</v>
      </c>
      <c r="T24" s="39">
        <v>1960526563</v>
      </c>
      <c r="U24" s="50">
        <f t="shared" si="10"/>
        <v>0.99953685082605337</v>
      </c>
    </row>
    <row r="25" spans="1:22" s="37" customFormat="1" ht="16.5" customHeight="1" x14ac:dyDescent="0.2">
      <c r="A25" s="7" t="s">
        <v>1</v>
      </c>
      <c r="B25" s="7" t="s">
        <v>6</v>
      </c>
      <c r="C25" s="7" t="s">
        <v>6</v>
      </c>
      <c r="D25" s="7" t="s">
        <v>31</v>
      </c>
      <c r="E25" s="7" t="s">
        <v>17</v>
      </c>
      <c r="F25" s="7"/>
      <c r="G25" s="7"/>
      <c r="H25" s="7" t="s">
        <v>3</v>
      </c>
      <c r="I25" s="7" t="s">
        <v>4</v>
      </c>
      <c r="J25" s="7" t="s">
        <v>5</v>
      </c>
      <c r="K25" s="18" t="s">
        <v>36</v>
      </c>
      <c r="L25" s="39">
        <v>868928000</v>
      </c>
      <c r="M25" s="39"/>
      <c r="N25" s="39">
        <v>868096877.60000002</v>
      </c>
      <c r="O25" s="39">
        <v>831122.4</v>
      </c>
      <c r="P25" s="39">
        <v>868096877.60000002</v>
      </c>
      <c r="Q25" s="43">
        <f t="shared" si="12"/>
        <v>0.99904350832289901</v>
      </c>
      <c r="R25" s="39">
        <v>868096877.60000002</v>
      </c>
      <c r="S25" s="50">
        <f t="shared" si="13"/>
        <v>0.99904350832289901</v>
      </c>
      <c r="T25" s="39">
        <v>868096877.60000002</v>
      </c>
      <c r="U25" s="50">
        <f t="shared" si="10"/>
        <v>0.99904350832289901</v>
      </c>
    </row>
    <row r="26" spans="1:22" s="37" customFormat="1" ht="16.5" customHeight="1" x14ac:dyDescent="0.2">
      <c r="A26" s="7" t="s">
        <v>1</v>
      </c>
      <c r="B26" s="7" t="s">
        <v>6</v>
      </c>
      <c r="C26" s="7" t="s">
        <v>6</v>
      </c>
      <c r="D26" s="7" t="s">
        <v>31</v>
      </c>
      <c r="E26" s="7" t="s">
        <v>19</v>
      </c>
      <c r="F26" s="7"/>
      <c r="G26" s="7"/>
      <c r="H26" s="7" t="s">
        <v>3</v>
      </c>
      <c r="I26" s="7" t="s">
        <v>4</v>
      </c>
      <c r="J26" s="7" t="s">
        <v>5</v>
      </c>
      <c r="K26" s="18" t="s">
        <v>37</v>
      </c>
      <c r="L26" s="39">
        <v>114072000</v>
      </c>
      <c r="M26" s="39"/>
      <c r="N26" s="39">
        <v>98882243.599999994</v>
      </c>
      <c r="O26" s="39">
        <v>15189756.4</v>
      </c>
      <c r="P26" s="39">
        <v>98882243.599999994</v>
      </c>
      <c r="Q26" s="43">
        <f t="shared" si="12"/>
        <v>0.8668406234658812</v>
      </c>
      <c r="R26" s="39">
        <v>98882243.599999994</v>
      </c>
      <c r="S26" s="50">
        <f t="shared" si="13"/>
        <v>0.8668406234658812</v>
      </c>
      <c r="T26" s="39">
        <v>98882243.599999994</v>
      </c>
      <c r="U26" s="50">
        <f t="shared" si="10"/>
        <v>0.8668406234658812</v>
      </c>
    </row>
    <row r="27" spans="1:22" s="37" customFormat="1" ht="16.5" customHeight="1" x14ac:dyDescent="0.2">
      <c r="A27" s="7" t="s">
        <v>1</v>
      </c>
      <c r="B27" s="7" t="s">
        <v>6</v>
      </c>
      <c r="C27" s="7" t="s">
        <v>6</v>
      </c>
      <c r="D27" s="7" t="s">
        <v>31</v>
      </c>
      <c r="E27" s="7" t="s">
        <v>21</v>
      </c>
      <c r="F27" s="7"/>
      <c r="G27" s="7"/>
      <c r="H27" s="7" t="s">
        <v>3</v>
      </c>
      <c r="I27" s="7" t="s">
        <v>4</v>
      </c>
      <c r="J27" s="7" t="s">
        <v>5</v>
      </c>
      <c r="K27" s="18" t="s">
        <v>38</v>
      </c>
      <c r="L27" s="39">
        <v>718446000</v>
      </c>
      <c r="M27" s="39"/>
      <c r="N27" s="39">
        <v>651075896.79999995</v>
      </c>
      <c r="O27" s="39">
        <v>67370103.200000003</v>
      </c>
      <c r="P27" s="39">
        <v>651075896.79999995</v>
      </c>
      <c r="Q27" s="43">
        <f t="shared" si="12"/>
        <v>0.90622802103428779</v>
      </c>
      <c r="R27" s="39">
        <v>651075896.79999995</v>
      </c>
      <c r="S27" s="50">
        <f t="shared" si="13"/>
        <v>0.90622802103428779</v>
      </c>
      <c r="T27" s="39">
        <v>651075896.79999995</v>
      </c>
      <c r="U27" s="50">
        <f t="shared" si="10"/>
        <v>0.90622802103428779</v>
      </c>
    </row>
    <row r="28" spans="1:22" s="37" customFormat="1" ht="16.5" customHeight="1" x14ac:dyDescent="0.2">
      <c r="A28" s="7" t="s">
        <v>1</v>
      </c>
      <c r="B28" s="7" t="s">
        <v>6</v>
      </c>
      <c r="C28" s="7" t="s">
        <v>6</v>
      </c>
      <c r="D28" s="7" t="s">
        <v>31</v>
      </c>
      <c r="E28" s="7" t="s">
        <v>23</v>
      </c>
      <c r="F28" s="7"/>
      <c r="G28" s="7"/>
      <c r="H28" s="7" t="s">
        <v>3</v>
      </c>
      <c r="I28" s="7" t="s">
        <v>4</v>
      </c>
      <c r="J28" s="7" t="s">
        <v>5</v>
      </c>
      <c r="K28" s="18" t="s">
        <v>39</v>
      </c>
      <c r="L28" s="39">
        <v>478964000</v>
      </c>
      <c r="M28" s="39"/>
      <c r="N28" s="39">
        <v>434086139.56</v>
      </c>
      <c r="O28" s="39">
        <v>44877860.439999998</v>
      </c>
      <c r="P28" s="39">
        <v>434086139.56</v>
      </c>
      <c r="Q28" s="43">
        <f t="shared" si="12"/>
        <v>0.90630222638862212</v>
      </c>
      <c r="R28" s="39">
        <v>434086139.56</v>
      </c>
      <c r="S28" s="50">
        <f t="shared" si="13"/>
        <v>0.90630222638862212</v>
      </c>
      <c r="T28" s="39">
        <v>434086139.56</v>
      </c>
      <c r="U28" s="50">
        <f t="shared" si="10"/>
        <v>0.90630222638862212</v>
      </c>
    </row>
    <row r="29" spans="1:22" s="40" customFormat="1" ht="16.5" customHeight="1" x14ac:dyDescent="0.2">
      <c r="A29" s="5" t="s">
        <v>1</v>
      </c>
      <c r="B29" s="5" t="s">
        <v>6</v>
      </c>
      <c r="C29" s="5" t="s">
        <v>6</v>
      </c>
      <c r="D29" s="5" t="s">
        <v>40</v>
      </c>
      <c r="E29" s="5"/>
      <c r="F29" s="5"/>
      <c r="G29" s="5"/>
      <c r="H29" s="5" t="s">
        <v>3</v>
      </c>
      <c r="I29" s="5" t="s">
        <v>4</v>
      </c>
      <c r="J29" s="5" t="s">
        <v>5</v>
      </c>
      <c r="K29" s="16" t="s">
        <v>41</v>
      </c>
      <c r="L29" s="12">
        <f>+L30+L34+L35+L36</f>
        <v>2906634000</v>
      </c>
      <c r="M29" s="12">
        <f t="shared" ref="M29:T29" si="15">+M30+M34+M35+M36</f>
        <v>0</v>
      </c>
      <c r="N29" s="12">
        <f t="shared" si="15"/>
        <v>2579012824</v>
      </c>
      <c r="O29" s="12">
        <f t="shared" si="15"/>
        <v>327621176</v>
      </c>
      <c r="P29" s="12">
        <f t="shared" si="15"/>
        <v>2579012824</v>
      </c>
      <c r="Q29" s="48">
        <f t="shared" ref="Q29:Q36" si="16">+P29/L29</f>
        <v>0.88728502590969482</v>
      </c>
      <c r="R29" s="12">
        <f t="shared" si="15"/>
        <v>2579012824</v>
      </c>
      <c r="S29" s="48">
        <f t="shared" ref="S29:S36" si="17">+R29/L29</f>
        <v>0.88728502590969482</v>
      </c>
      <c r="T29" s="12">
        <f t="shared" si="15"/>
        <v>2579012824</v>
      </c>
      <c r="U29" s="48">
        <f t="shared" ref="U29:U36" si="18">+T29/L29</f>
        <v>0.88728502590969482</v>
      </c>
    </row>
    <row r="30" spans="1:22" s="40" customFormat="1" ht="16.5" customHeight="1" x14ac:dyDescent="0.2">
      <c r="A30" s="5" t="s">
        <v>1</v>
      </c>
      <c r="B30" s="5" t="s">
        <v>6</v>
      </c>
      <c r="C30" s="5" t="s">
        <v>6</v>
      </c>
      <c r="D30" s="5" t="s">
        <v>40</v>
      </c>
      <c r="E30" s="5" t="s">
        <v>10</v>
      </c>
      <c r="F30" s="5"/>
      <c r="G30" s="5"/>
      <c r="H30" s="5" t="s">
        <v>3</v>
      </c>
      <c r="I30" s="5" t="s">
        <v>4</v>
      </c>
      <c r="J30" s="5" t="s">
        <v>5</v>
      </c>
      <c r="K30" s="16" t="s">
        <v>42</v>
      </c>
      <c r="L30" s="12">
        <f>+L31+L32+L33</f>
        <v>1463747500</v>
      </c>
      <c r="M30" s="12">
        <f t="shared" ref="M30:T30" si="19">+M31+M32+M33</f>
        <v>0</v>
      </c>
      <c r="N30" s="12">
        <f t="shared" si="19"/>
        <v>1174782966</v>
      </c>
      <c r="O30" s="12">
        <f t="shared" si="19"/>
        <v>288964534</v>
      </c>
      <c r="P30" s="12">
        <f t="shared" si="19"/>
        <v>1174782966</v>
      </c>
      <c r="Q30" s="48">
        <f t="shared" si="16"/>
        <v>0.80258580527037626</v>
      </c>
      <c r="R30" s="12">
        <f t="shared" si="19"/>
        <v>1174782966</v>
      </c>
      <c r="S30" s="48">
        <f t="shared" si="17"/>
        <v>0.80258580527037626</v>
      </c>
      <c r="T30" s="12">
        <f t="shared" si="19"/>
        <v>1174782966</v>
      </c>
      <c r="U30" s="48">
        <f t="shared" si="18"/>
        <v>0.80258580527037626</v>
      </c>
    </row>
    <row r="31" spans="1:22" s="37" customFormat="1" ht="16.5" customHeight="1" x14ac:dyDescent="0.2">
      <c r="A31" s="7" t="s">
        <v>1</v>
      </c>
      <c r="B31" s="7" t="s">
        <v>6</v>
      </c>
      <c r="C31" s="7" t="s">
        <v>6</v>
      </c>
      <c r="D31" s="7" t="s">
        <v>40</v>
      </c>
      <c r="E31" s="7" t="s">
        <v>10</v>
      </c>
      <c r="F31" s="7" t="s">
        <v>10</v>
      </c>
      <c r="G31" s="7"/>
      <c r="H31" s="7" t="s">
        <v>3</v>
      </c>
      <c r="I31" s="7" t="s">
        <v>4</v>
      </c>
      <c r="J31" s="7" t="s">
        <v>5</v>
      </c>
      <c r="K31" s="18" t="s">
        <v>43</v>
      </c>
      <c r="L31" s="39">
        <v>1275177500</v>
      </c>
      <c r="M31" s="39"/>
      <c r="N31" s="39">
        <v>1005151529</v>
      </c>
      <c r="O31" s="39">
        <v>270025971</v>
      </c>
      <c r="P31" s="39">
        <v>1005151529</v>
      </c>
      <c r="Q31" s="43">
        <f t="shared" si="16"/>
        <v>0.78824440440644539</v>
      </c>
      <c r="R31" s="39">
        <v>1005151529</v>
      </c>
      <c r="S31" s="50">
        <f t="shared" si="17"/>
        <v>0.78824440440644539</v>
      </c>
      <c r="T31" s="39">
        <v>1005151529</v>
      </c>
      <c r="U31" s="50">
        <f t="shared" si="18"/>
        <v>0.78824440440644539</v>
      </c>
    </row>
    <row r="32" spans="1:22" s="37" customFormat="1" ht="16.5" customHeight="1" x14ac:dyDescent="0.2">
      <c r="A32" s="7" t="s">
        <v>1</v>
      </c>
      <c r="B32" s="7" t="s">
        <v>6</v>
      </c>
      <c r="C32" s="7" t="s">
        <v>6</v>
      </c>
      <c r="D32" s="7" t="s">
        <v>40</v>
      </c>
      <c r="E32" s="7" t="s">
        <v>10</v>
      </c>
      <c r="F32" s="7" t="s">
        <v>13</v>
      </c>
      <c r="G32" s="7"/>
      <c r="H32" s="7" t="s">
        <v>3</v>
      </c>
      <c r="I32" s="7" t="s">
        <v>4</v>
      </c>
      <c r="J32" s="7" t="s">
        <v>5</v>
      </c>
      <c r="K32" s="18" t="s">
        <v>44</v>
      </c>
      <c r="L32" s="39">
        <v>100000000</v>
      </c>
      <c r="M32" s="39"/>
      <c r="N32" s="39">
        <v>95798753</v>
      </c>
      <c r="O32" s="39">
        <v>4201247</v>
      </c>
      <c r="P32" s="39">
        <v>95798753</v>
      </c>
      <c r="Q32" s="43">
        <f t="shared" si="16"/>
        <v>0.95798753000000003</v>
      </c>
      <c r="R32" s="39">
        <v>95798753</v>
      </c>
      <c r="S32" s="50">
        <f t="shared" si="17"/>
        <v>0.95798753000000003</v>
      </c>
      <c r="T32" s="39">
        <v>95798753</v>
      </c>
      <c r="U32" s="50">
        <f t="shared" si="18"/>
        <v>0.95798753000000003</v>
      </c>
    </row>
    <row r="33" spans="1:22" s="37" customFormat="1" ht="16.5" customHeight="1" x14ac:dyDescent="0.2">
      <c r="A33" s="7" t="s">
        <v>1</v>
      </c>
      <c r="B33" s="7" t="s">
        <v>6</v>
      </c>
      <c r="C33" s="7" t="s">
        <v>6</v>
      </c>
      <c r="D33" s="7" t="s">
        <v>40</v>
      </c>
      <c r="E33" s="7" t="s">
        <v>10</v>
      </c>
      <c r="F33" s="7" t="s">
        <v>15</v>
      </c>
      <c r="G33" s="7"/>
      <c r="H33" s="7" t="s">
        <v>3</v>
      </c>
      <c r="I33" s="7" t="s">
        <v>4</v>
      </c>
      <c r="J33" s="7" t="s">
        <v>5</v>
      </c>
      <c r="K33" s="18" t="s">
        <v>45</v>
      </c>
      <c r="L33" s="39">
        <v>88570000</v>
      </c>
      <c r="M33" s="39"/>
      <c r="N33" s="39">
        <v>73832684</v>
      </c>
      <c r="O33" s="39">
        <v>14737316</v>
      </c>
      <c r="P33" s="39">
        <v>73832684</v>
      </c>
      <c r="Q33" s="43">
        <f t="shared" si="16"/>
        <v>0.83360826464942983</v>
      </c>
      <c r="R33" s="39">
        <v>73832684</v>
      </c>
      <c r="S33" s="50">
        <f t="shared" si="17"/>
        <v>0.83360826464942983</v>
      </c>
      <c r="T33" s="39">
        <v>73832684</v>
      </c>
      <c r="U33" s="50">
        <f t="shared" si="18"/>
        <v>0.83360826464942983</v>
      </c>
    </row>
    <row r="34" spans="1:22" s="37" customFormat="1" ht="16.5" customHeight="1" x14ac:dyDescent="0.2">
      <c r="A34" s="7" t="s">
        <v>1</v>
      </c>
      <c r="B34" s="7" t="s">
        <v>6</v>
      </c>
      <c r="C34" s="7" t="s">
        <v>6</v>
      </c>
      <c r="D34" s="7" t="s">
        <v>40</v>
      </c>
      <c r="E34" s="7" t="s">
        <v>13</v>
      </c>
      <c r="F34" s="7"/>
      <c r="G34" s="7"/>
      <c r="H34" s="7" t="s">
        <v>3</v>
      </c>
      <c r="I34" s="7" t="s">
        <v>4</v>
      </c>
      <c r="J34" s="7" t="s">
        <v>5</v>
      </c>
      <c r="K34" s="18" t="s">
        <v>46</v>
      </c>
      <c r="L34" s="39">
        <v>1269481427</v>
      </c>
      <c r="M34" s="39"/>
      <c r="N34" s="39">
        <v>1237509310</v>
      </c>
      <c r="O34" s="39">
        <v>31972117</v>
      </c>
      <c r="P34" s="39">
        <v>1237509310</v>
      </c>
      <c r="Q34" s="43">
        <f t="shared" si="16"/>
        <v>0.97481482098122885</v>
      </c>
      <c r="R34" s="39">
        <v>1237509310</v>
      </c>
      <c r="S34" s="50">
        <f t="shared" si="17"/>
        <v>0.97481482098122885</v>
      </c>
      <c r="T34" s="39">
        <v>1237509310</v>
      </c>
      <c r="U34" s="50">
        <f t="shared" si="18"/>
        <v>0.97481482098122885</v>
      </c>
    </row>
    <row r="35" spans="1:22" s="37" customFormat="1" ht="16.5" customHeight="1" x14ac:dyDescent="0.2">
      <c r="A35" s="7" t="s">
        <v>1</v>
      </c>
      <c r="B35" s="7" t="s">
        <v>6</v>
      </c>
      <c r="C35" s="7" t="s">
        <v>6</v>
      </c>
      <c r="D35" s="7" t="s">
        <v>40</v>
      </c>
      <c r="E35" s="7" t="s">
        <v>47</v>
      </c>
      <c r="F35" s="7"/>
      <c r="G35" s="7"/>
      <c r="H35" s="7" t="s">
        <v>3</v>
      </c>
      <c r="I35" s="7" t="s">
        <v>4</v>
      </c>
      <c r="J35" s="7" t="s">
        <v>5</v>
      </c>
      <c r="K35" s="18" t="s">
        <v>48</v>
      </c>
      <c r="L35" s="39">
        <v>35587500</v>
      </c>
      <c r="M35" s="39"/>
      <c r="N35" s="39">
        <v>35587500</v>
      </c>
      <c r="O35" s="39">
        <v>0</v>
      </c>
      <c r="P35" s="39">
        <v>35587500</v>
      </c>
      <c r="Q35" s="43">
        <f t="shared" si="16"/>
        <v>1</v>
      </c>
      <c r="R35" s="39">
        <v>35587500</v>
      </c>
      <c r="S35" s="50">
        <f t="shared" si="17"/>
        <v>1</v>
      </c>
      <c r="T35" s="39">
        <v>35587500</v>
      </c>
      <c r="U35" s="50">
        <f t="shared" si="18"/>
        <v>1</v>
      </c>
    </row>
    <row r="36" spans="1:22" s="37" customFormat="1" ht="16.5" customHeight="1" x14ac:dyDescent="0.2">
      <c r="A36" s="7" t="s">
        <v>1</v>
      </c>
      <c r="B36" s="7" t="s">
        <v>6</v>
      </c>
      <c r="C36" s="7" t="s">
        <v>6</v>
      </c>
      <c r="D36" s="7" t="s">
        <v>40</v>
      </c>
      <c r="E36" s="7" t="s">
        <v>49</v>
      </c>
      <c r="F36" s="7"/>
      <c r="G36" s="7"/>
      <c r="H36" s="7" t="s">
        <v>3</v>
      </c>
      <c r="I36" s="7" t="s">
        <v>4</v>
      </c>
      <c r="J36" s="7" t="s">
        <v>5</v>
      </c>
      <c r="K36" s="18" t="s">
        <v>50</v>
      </c>
      <c r="L36" s="39">
        <v>137817573</v>
      </c>
      <c r="M36" s="39"/>
      <c r="N36" s="39">
        <v>131133048</v>
      </c>
      <c r="O36" s="39">
        <v>6684525</v>
      </c>
      <c r="P36" s="39">
        <v>131133048</v>
      </c>
      <c r="Q36" s="43">
        <f t="shared" si="16"/>
        <v>0.95149729563152297</v>
      </c>
      <c r="R36" s="39">
        <v>131133048</v>
      </c>
      <c r="S36" s="50">
        <f t="shared" si="17"/>
        <v>0.95149729563152297</v>
      </c>
      <c r="T36" s="39">
        <v>131133048</v>
      </c>
      <c r="U36" s="50">
        <f t="shared" si="18"/>
        <v>0.95149729563152297</v>
      </c>
    </row>
    <row r="37" spans="1:22" s="40" customFormat="1" ht="16.5" customHeight="1" x14ac:dyDescent="0.2">
      <c r="A37" s="5" t="s">
        <v>1</v>
      </c>
      <c r="B37" s="5" t="s">
        <v>6</v>
      </c>
      <c r="C37" s="5" t="s">
        <v>6</v>
      </c>
      <c r="D37" s="5" t="s">
        <v>51</v>
      </c>
      <c r="E37" s="5"/>
      <c r="F37" s="5"/>
      <c r="G37" s="5"/>
      <c r="H37" s="5" t="s">
        <v>3</v>
      </c>
      <c r="I37" s="5" t="s">
        <v>4</v>
      </c>
      <c r="J37" s="5" t="s">
        <v>5</v>
      </c>
      <c r="K37" s="16" t="s">
        <v>52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3"/>
      <c r="R37" s="41">
        <v>0</v>
      </c>
      <c r="S37" s="51">
        <v>0</v>
      </c>
      <c r="T37" s="41">
        <v>0</v>
      </c>
      <c r="U37" s="50">
        <v>0</v>
      </c>
    </row>
    <row r="38" spans="1:22" s="37" customFormat="1" ht="16.5" customHeight="1" x14ac:dyDescent="0.2">
      <c r="A38" s="5" t="s">
        <v>1</v>
      </c>
      <c r="B38" s="5" t="s">
        <v>31</v>
      </c>
      <c r="C38" s="5"/>
      <c r="D38" s="5"/>
      <c r="E38" s="5"/>
      <c r="F38" s="5"/>
      <c r="G38" s="5"/>
      <c r="H38" s="5" t="s">
        <v>3</v>
      </c>
      <c r="I38" s="5" t="s">
        <v>4</v>
      </c>
      <c r="J38" s="5" t="s">
        <v>5</v>
      </c>
      <c r="K38" s="16" t="s">
        <v>53</v>
      </c>
      <c r="L38" s="13">
        <f>+L39+L45</f>
        <v>2457561000</v>
      </c>
      <c r="M38" s="13">
        <f t="shared" ref="M38:T38" si="20">+M39+M45</f>
        <v>0</v>
      </c>
      <c r="N38" s="13">
        <f t="shared" si="20"/>
        <v>2196620535.0300002</v>
      </c>
      <c r="O38" s="13">
        <f t="shared" si="20"/>
        <v>260940464.96999997</v>
      </c>
      <c r="P38" s="13">
        <f t="shared" si="20"/>
        <v>2196620535.0300002</v>
      </c>
      <c r="Q38" s="48">
        <f t="shared" ref="Q38:Q42" si="21">+P38/L38</f>
        <v>0.89382136802708056</v>
      </c>
      <c r="R38" s="13">
        <f t="shared" si="20"/>
        <v>2196620535.0300002</v>
      </c>
      <c r="S38" s="48">
        <f t="shared" ref="S38:S49" si="22">+R38/L38</f>
        <v>0.89382136802708056</v>
      </c>
      <c r="T38" s="13">
        <f t="shared" si="20"/>
        <v>2196620535.0300002</v>
      </c>
      <c r="U38" s="48">
        <f t="shared" ref="U38:U42" si="23">+T38/L38</f>
        <v>0.89382136802708056</v>
      </c>
    </row>
    <row r="39" spans="1:22" s="40" customFormat="1" ht="16.5" customHeight="1" x14ac:dyDescent="0.2">
      <c r="A39" s="5" t="s">
        <v>1</v>
      </c>
      <c r="B39" s="5" t="s">
        <v>31</v>
      </c>
      <c r="C39" s="5" t="s">
        <v>6</v>
      </c>
      <c r="D39" s="5"/>
      <c r="E39" s="5"/>
      <c r="F39" s="5"/>
      <c r="G39" s="5"/>
      <c r="H39" s="5" t="s">
        <v>3</v>
      </c>
      <c r="I39" s="5" t="s">
        <v>4</v>
      </c>
      <c r="J39" s="5" t="s">
        <v>5</v>
      </c>
      <c r="K39" s="16" t="s">
        <v>54</v>
      </c>
      <c r="L39" s="13">
        <f>+L40</f>
        <v>284200000</v>
      </c>
      <c r="M39" s="13">
        <f t="shared" ref="M39:T39" si="24">+M40</f>
        <v>0</v>
      </c>
      <c r="N39" s="13">
        <f t="shared" si="24"/>
        <v>227345986</v>
      </c>
      <c r="O39" s="13">
        <f t="shared" si="24"/>
        <v>56854014</v>
      </c>
      <c r="P39" s="13">
        <f t="shared" si="24"/>
        <v>227345986</v>
      </c>
      <c r="Q39" s="48">
        <f t="shared" si="21"/>
        <v>0.79995068965517246</v>
      </c>
      <c r="R39" s="13">
        <f t="shared" si="24"/>
        <v>227345986</v>
      </c>
      <c r="S39" s="48">
        <f t="shared" si="22"/>
        <v>0.79995068965517246</v>
      </c>
      <c r="T39" s="13">
        <f t="shared" si="24"/>
        <v>227345986</v>
      </c>
      <c r="U39" s="48">
        <f t="shared" si="23"/>
        <v>0.79995068965517246</v>
      </c>
    </row>
    <row r="40" spans="1:22" s="40" customFormat="1" ht="16.5" customHeight="1" x14ac:dyDescent="0.2">
      <c r="A40" s="5" t="s">
        <v>1</v>
      </c>
      <c r="B40" s="5" t="s">
        <v>31</v>
      </c>
      <c r="C40" s="5" t="s">
        <v>6</v>
      </c>
      <c r="D40" s="5" t="s">
        <v>6</v>
      </c>
      <c r="E40" s="5"/>
      <c r="F40" s="5"/>
      <c r="G40" s="5"/>
      <c r="H40" s="5" t="s">
        <v>3</v>
      </c>
      <c r="I40" s="5" t="s">
        <v>4</v>
      </c>
      <c r="J40" s="5" t="s">
        <v>5</v>
      </c>
      <c r="K40" s="16" t="s">
        <v>55</v>
      </c>
      <c r="L40" s="13">
        <f>+L41+L43</f>
        <v>284200000</v>
      </c>
      <c r="M40" s="13">
        <f t="shared" ref="M40:T40" si="25">+M41+M43</f>
        <v>0</v>
      </c>
      <c r="N40" s="13">
        <f t="shared" si="25"/>
        <v>227345986</v>
      </c>
      <c r="O40" s="13">
        <f t="shared" si="25"/>
        <v>56854014</v>
      </c>
      <c r="P40" s="13">
        <f t="shared" si="25"/>
        <v>227345986</v>
      </c>
      <c r="Q40" s="48">
        <f t="shared" si="21"/>
        <v>0.79995068965517246</v>
      </c>
      <c r="R40" s="13">
        <f t="shared" si="25"/>
        <v>227345986</v>
      </c>
      <c r="S40" s="48">
        <f t="shared" si="22"/>
        <v>0.79995068965517246</v>
      </c>
      <c r="T40" s="13">
        <f t="shared" si="25"/>
        <v>227345986</v>
      </c>
      <c r="U40" s="48">
        <f t="shared" si="23"/>
        <v>0.79995068965517246</v>
      </c>
    </row>
    <row r="41" spans="1:22" s="40" customFormat="1" ht="16.5" customHeight="1" x14ac:dyDescent="0.2">
      <c r="A41" s="5" t="s">
        <v>1</v>
      </c>
      <c r="B41" s="5" t="s">
        <v>31</v>
      </c>
      <c r="C41" s="5" t="s">
        <v>6</v>
      </c>
      <c r="D41" s="5" t="s">
        <v>6</v>
      </c>
      <c r="E41" s="5" t="s">
        <v>15</v>
      </c>
      <c r="F41" s="5"/>
      <c r="G41" s="5"/>
      <c r="H41" s="5" t="s">
        <v>3</v>
      </c>
      <c r="I41" s="5" t="s">
        <v>4</v>
      </c>
      <c r="J41" s="5" t="s">
        <v>5</v>
      </c>
      <c r="K41" s="16" t="s">
        <v>56</v>
      </c>
      <c r="L41" s="13">
        <f>+L42</f>
        <v>36100000</v>
      </c>
      <c r="M41" s="13">
        <f t="shared" ref="M41:T41" si="26">+M42</f>
        <v>0</v>
      </c>
      <c r="N41" s="13">
        <f t="shared" si="26"/>
        <v>0</v>
      </c>
      <c r="O41" s="13">
        <f t="shared" si="26"/>
        <v>36100000</v>
      </c>
      <c r="P41" s="13">
        <f t="shared" si="26"/>
        <v>0</v>
      </c>
      <c r="Q41" s="48">
        <f t="shared" si="21"/>
        <v>0</v>
      </c>
      <c r="R41" s="13">
        <f t="shared" si="26"/>
        <v>0</v>
      </c>
      <c r="S41" s="48">
        <f t="shared" si="22"/>
        <v>0</v>
      </c>
      <c r="T41" s="13">
        <f t="shared" si="26"/>
        <v>0</v>
      </c>
      <c r="U41" s="48">
        <f t="shared" si="23"/>
        <v>0</v>
      </c>
    </row>
    <row r="42" spans="1:22" s="37" customFormat="1" ht="16.5" customHeight="1" x14ac:dyDescent="0.2">
      <c r="A42" s="7" t="s">
        <v>1</v>
      </c>
      <c r="B42" s="7" t="s">
        <v>31</v>
      </c>
      <c r="C42" s="7" t="s">
        <v>6</v>
      </c>
      <c r="D42" s="7" t="s">
        <v>6</v>
      </c>
      <c r="E42" s="7" t="s">
        <v>15</v>
      </c>
      <c r="F42" s="7" t="s">
        <v>25</v>
      </c>
      <c r="G42" s="7"/>
      <c r="H42" s="7" t="s">
        <v>3</v>
      </c>
      <c r="I42" s="7" t="s">
        <v>4</v>
      </c>
      <c r="J42" s="7" t="s">
        <v>5</v>
      </c>
      <c r="K42" s="18" t="s">
        <v>57</v>
      </c>
      <c r="L42" s="39">
        <v>36100000</v>
      </c>
      <c r="M42" s="39"/>
      <c r="N42" s="39">
        <v>0</v>
      </c>
      <c r="O42" s="39">
        <v>36100000</v>
      </c>
      <c r="P42" s="39">
        <v>0</v>
      </c>
      <c r="Q42" s="43">
        <f t="shared" si="21"/>
        <v>0</v>
      </c>
      <c r="R42" s="39">
        <v>0</v>
      </c>
      <c r="S42" s="50">
        <f>+R42/L42</f>
        <v>0</v>
      </c>
      <c r="T42" s="39">
        <v>0</v>
      </c>
      <c r="U42" s="50">
        <f t="shared" si="23"/>
        <v>0</v>
      </c>
    </row>
    <row r="43" spans="1:22" s="40" customFormat="1" ht="16.5" customHeight="1" x14ac:dyDescent="0.2">
      <c r="A43" s="5" t="s">
        <v>1</v>
      </c>
      <c r="B43" s="5" t="s">
        <v>31</v>
      </c>
      <c r="C43" s="5" t="s">
        <v>6</v>
      </c>
      <c r="D43" s="5" t="s">
        <v>6</v>
      </c>
      <c r="E43" s="5" t="s">
        <v>17</v>
      </c>
      <c r="F43" s="5"/>
      <c r="G43" s="5"/>
      <c r="H43" s="5" t="s">
        <v>3</v>
      </c>
      <c r="I43" s="5" t="s">
        <v>4</v>
      </c>
      <c r="J43" s="5" t="s">
        <v>5</v>
      </c>
      <c r="K43" s="16" t="s">
        <v>58</v>
      </c>
      <c r="L43" s="41">
        <f>+L44</f>
        <v>248100000</v>
      </c>
      <c r="M43" s="41">
        <f t="shared" ref="M43:T43" si="27">+M44</f>
        <v>0</v>
      </c>
      <c r="N43" s="41">
        <f t="shared" si="27"/>
        <v>227345986</v>
      </c>
      <c r="O43" s="41">
        <f t="shared" si="27"/>
        <v>20754014</v>
      </c>
      <c r="P43" s="41">
        <f t="shared" si="27"/>
        <v>227345986</v>
      </c>
      <c r="Q43" s="48">
        <f t="shared" ref="Q43:Q44" si="28">+P43/L43</f>
        <v>0.91634819024586855</v>
      </c>
      <c r="R43" s="41">
        <f t="shared" si="27"/>
        <v>227345986</v>
      </c>
      <c r="S43" s="48">
        <f t="shared" si="22"/>
        <v>0.91634819024586855</v>
      </c>
      <c r="T43" s="41">
        <f t="shared" si="27"/>
        <v>227345986</v>
      </c>
      <c r="U43" s="48">
        <f t="shared" ref="U43:U44" si="29">+T43/L43</f>
        <v>0.91634819024586855</v>
      </c>
    </row>
    <row r="44" spans="1:22" s="37" customFormat="1" ht="16.5" customHeight="1" x14ac:dyDescent="0.2">
      <c r="A44" s="7" t="s">
        <v>1</v>
      </c>
      <c r="B44" s="7" t="s">
        <v>31</v>
      </c>
      <c r="C44" s="7" t="s">
        <v>6</v>
      </c>
      <c r="D44" s="7" t="s">
        <v>6</v>
      </c>
      <c r="E44" s="7" t="s">
        <v>17</v>
      </c>
      <c r="F44" s="7" t="s">
        <v>23</v>
      </c>
      <c r="G44" s="7"/>
      <c r="H44" s="7" t="s">
        <v>3</v>
      </c>
      <c r="I44" s="7" t="s">
        <v>4</v>
      </c>
      <c r="J44" s="7" t="s">
        <v>5</v>
      </c>
      <c r="K44" s="18" t="s">
        <v>59</v>
      </c>
      <c r="L44" s="39">
        <v>248100000</v>
      </c>
      <c r="M44" s="39"/>
      <c r="N44" s="39">
        <v>227345986</v>
      </c>
      <c r="O44" s="39">
        <v>20754014</v>
      </c>
      <c r="P44" s="39">
        <v>227345986</v>
      </c>
      <c r="Q44" s="43">
        <f t="shared" si="28"/>
        <v>0.91634819024586855</v>
      </c>
      <c r="R44" s="39">
        <v>227345986</v>
      </c>
      <c r="S44" s="50">
        <f>+R44/L44</f>
        <v>0.91634819024586855</v>
      </c>
      <c r="T44" s="39">
        <v>227345986</v>
      </c>
      <c r="U44" s="50">
        <f t="shared" si="29"/>
        <v>0.91634819024586855</v>
      </c>
    </row>
    <row r="45" spans="1:22" s="40" customFormat="1" ht="16.5" customHeight="1" x14ac:dyDescent="0.2">
      <c r="A45" s="5" t="s">
        <v>1</v>
      </c>
      <c r="B45" s="5" t="s">
        <v>31</v>
      </c>
      <c r="C45" s="5" t="s">
        <v>31</v>
      </c>
      <c r="D45" s="5"/>
      <c r="E45" s="5"/>
      <c r="F45" s="5"/>
      <c r="G45" s="5"/>
      <c r="H45" s="5" t="s">
        <v>3</v>
      </c>
      <c r="I45" s="5" t="s">
        <v>4</v>
      </c>
      <c r="J45" s="5" t="s">
        <v>5</v>
      </c>
      <c r="K45" s="16" t="s">
        <v>60</v>
      </c>
      <c r="L45" s="13">
        <f>+L46+L56</f>
        <v>2173361000</v>
      </c>
      <c r="M45" s="13">
        <f t="shared" ref="M45:T45" si="30">+M46+M56</f>
        <v>0</v>
      </c>
      <c r="N45" s="13">
        <f t="shared" si="30"/>
        <v>1969274549.0300002</v>
      </c>
      <c r="O45" s="13">
        <f t="shared" si="30"/>
        <v>204086450.96999997</v>
      </c>
      <c r="P45" s="13">
        <f t="shared" si="30"/>
        <v>1969274549.0300002</v>
      </c>
      <c r="Q45" s="48">
        <f t="shared" ref="Q45:Q49" si="31">+P45/L45</f>
        <v>0.90609638667023118</v>
      </c>
      <c r="R45" s="13">
        <f t="shared" si="30"/>
        <v>1969274549.0300002</v>
      </c>
      <c r="S45" s="48">
        <f t="shared" si="22"/>
        <v>0.90609638667023118</v>
      </c>
      <c r="T45" s="13">
        <f t="shared" si="30"/>
        <v>1969274549.0300002</v>
      </c>
      <c r="U45" s="48">
        <f t="shared" ref="U45:U49" si="32">+T45/L45</f>
        <v>0.90609638667023118</v>
      </c>
      <c r="V45" s="13"/>
    </row>
    <row r="46" spans="1:22" s="40" customFormat="1" ht="16.5" customHeight="1" x14ac:dyDescent="0.2">
      <c r="A46" s="5" t="s">
        <v>1</v>
      </c>
      <c r="B46" s="5" t="s">
        <v>31</v>
      </c>
      <c r="C46" s="5" t="s">
        <v>31</v>
      </c>
      <c r="D46" s="5" t="s">
        <v>6</v>
      </c>
      <c r="E46" s="5"/>
      <c r="F46" s="5"/>
      <c r="G46" s="5"/>
      <c r="H46" s="5" t="s">
        <v>3</v>
      </c>
      <c r="I46" s="5" t="s">
        <v>4</v>
      </c>
      <c r="J46" s="5" t="s">
        <v>5</v>
      </c>
      <c r="K46" s="16" t="s">
        <v>61</v>
      </c>
      <c r="L46" s="13">
        <f>+L47+L50+L54</f>
        <v>81600000</v>
      </c>
      <c r="M46" s="13">
        <f t="shared" ref="M46:T46" si="33">+M47+M50+M54</f>
        <v>0</v>
      </c>
      <c r="N46" s="13">
        <f t="shared" si="33"/>
        <v>57069941.920000002</v>
      </c>
      <c r="O46" s="13">
        <f t="shared" si="33"/>
        <v>24530058.079999998</v>
      </c>
      <c r="P46" s="13">
        <f t="shared" si="33"/>
        <v>57069941.920000002</v>
      </c>
      <c r="Q46" s="48">
        <f t="shared" si="31"/>
        <v>0.6993865431372549</v>
      </c>
      <c r="R46" s="13">
        <f t="shared" si="33"/>
        <v>57069941.920000002</v>
      </c>
      <c r="S46" s="48">
        <f t="shared" si="22"/>
        <v>0.6993865431372549</v>
      </c>
      <c r="T46" s="13">
        <f t="shared" si="33"/>
        <v>57069941.920000002</v>
      </c>
      <c r="U46" s="48">
        <f t="shared" si="32"/>
        <v>0.6993865431372549</v>
      </c>
      <c r="V46" s="13"/>
    </row>
    <row r="47" spans="1:22" s="40" customFormat="1" ht="16.5" customHeight="1" x14ac:dyDescent="0.2">
      <c r="A47" s="5" t="s">
        <v>1</v>
      </c>
      <c r="B47" s="5" t="s">
        <v>31</v>
      </c>
      <c r="C47" s="5" t="s">
        <v>31</v>
      </c>
      <c r="D47" s="5" t="s">
        <v>6</v>
      </c>
      <c r="E47" s="5" t="s">
        <v>13</v>
      </c>
      <c r="F47" s="5"/>
      <c r="G47" s="5"/>
      <c r="H47" s="5" t="s">
        <v>3</v>
      </c>
      <c r="I47" s="5" t="s">
        <v>4</v>
      </c>
      <c r="J47" s="5" t="s">
        <v>5</v>
      </c>
      <c r="K47" s="16" t="s">
        <v>62</v>
      </c>
      <c r="L47" s="13">
        <f>+L48+L49</f>
        <v>24000000</v>
      </c>
      <c r="M47" s="13">
        <f t="shared" ref="M47:T47" si="34">+M48+M49</f>
        <v>0</v>
      </c>
      <c r="N47" s="13">
        <f t="shared" si="34"/>
        <v>13921234</v>
      </c>
      <c r="O47" s="13">
        <f t="shared" si="34"/>
        <v>10078766</v>
      </c>
      <c r="P47" s="13">
        <f t="shared" si="34"/>
        <v>13921234</v>
      </c>
      <c r="Q47" s="48">
        <f t="shared" si="31"/>
        <v>0.58005141666666671</v>
      </c>
      <c r="R47" s="13">
        <f t="shared" si="34"/>
        <v>13921234</v>
      </c>
      <c r="S47" s="48">
        <f t="shared" si="22"/>
        <v>0.58005141666666671</v>
      </c>
      <c r="T47" s="13">
        <f t="shared" si="34"/>
        <v>13921234</v>
      </c>
      <c r="U47" s="48">
        <f t="shared" si="32"/>
        <v>0.58005141666666671</v>
      </c>
      <c r="V47" s="13"/>
    </row>
    <row r="48" spans="1:22" s="37" customFormat="1" ht="16.5" customHeight="1" x14ac:dyDescent="0.2">
      <c r="A48" s="7" t="s">
        <v>1</v>
      </c>
      <c r="B48" s="7" t="s">
        <v>31</v>
      </c>
      <c r="C48" s="7" t="s">
        <v>31</v>
      </c>
      <c r="D48" s="7" t="s">
        <v>6</v>
      </c>
      <c r="E48" s="7" t="s">
        <v>13</v>
      </c>
      <c r="F48" s="7" t="s">
        <v>15</v>
      </c>
      <c r="G48" s="7"/>
      <c r="H48" s="7" t="s">
        <v>3</v>
      </c>
      <c r="I48" s="7" t="s">
        <v>4</v>
      </c>
      <c r="J48" s="7" t="s">
        <v>5</v>
      </c>
      <c r="K48" s="18" t="s">
        <v>63</v>
      </c>
      <c r="L48" s="39">
        <v>5000000</v>
      </c>
      <c r="M48" s="39"/>
      <c r="N48" s="39">
        <v>4439314</v>
      </c>
      <c r="O48" s="39">
        <v>560686</v>
      </c>
      <c r="P48" s="39">
        <v>4439314</v>
      </c>
      <c r="Q48" s="43">
        <f t="shared" si="31"/>
        <v>0.88786279999999995</v>
      </c>
      <c r="R48" s="39">
        <v>4439314</v>
      </c>
      <c r="S48" s="50">
        <f t="shared" si="22"/>
        <v>0.88786279999999995</v>
      </c>
      <c r="T48" s="39">
        <v>4439314</v>
      </c>
      <c r="U48" s="50">
        <f t="shared" si="32"/>
        <v>0.88786279999999995</v>
      </c>
    </row>
    <row r="49" spans="1:22" s="37" customFormat="1" ht="16.5" customHeight="1" x14ac:dyDescent="0.2">
      <c r="A49" s="7" t="s">
        <v>1</v>
      </c>
      <c r="B49" s="7" t="s">
        <v>31</v>
      </c>
      <c r="C49" s="7" t="s">
        <v>31</v>
      </c>
      <c r="D49" s="7" t="s">
        <v>6</v>
      </c>
      <c r="E49" s="7" t="s">
        <v>13</v>
      </c>
      <c r="F49" s="7" t="s">
        <v>25</v>
      </c>
      <c r="G49" s="7"/>
      <c r="H49" s="7" t="s">
        <v>3</v>
      </c>
      <c r="I49" s="7" t="s">
        <v>4</v>
      </c>
      <c r="J49" s="7" t="s">
        <v>5</v>
      </c>
      <c r="K49" s="18" t="s">
        <v>64</v>
      </c>
      <c r="L49" s="39">
        <v>19000000</v>
      </c>
      <c r="M49" s="39"/>
      <c r="N49" s="39">
        <v>9481920</v>
      </c>
      <c r="O49" s="39">
        <v>9518080</v>
      </c>
      <c r="P49" s="39">
        <v>9481920</v>
      </c>
      <c r="Q49" s="43">
        <f t="shared" si="31"/>
        <v>0.49904842105263159</v>
      </c>
      <c r="R49" s="39">
        <v>9481920</v>
      </c>
      <c r="S49" s="50">
        <f t="shared" si="22"/>
        <v>0.49904842105263159</v>
      </c>
      <c r="T49" s="39">
        <v>9481920</v>
      </c>
      <c r="U49" s="50">
        <f t="shared" si="32"/>
        <v>0.49904842105263159</v>
      </c>
    </row>
    <row r="50" spans="1:22" s="40" customFormat="1" ht="16.5" customHeight="1" x14ac:dyDescent="0.2">
      <c r="A50" s="5" t="s">
        <v>1</v>
      </c>
      <c r="B50" s="5" t="s">
        <v>31</v>
      </c>
      <c r="C50" s="5" t="s">
        <v>31</v>
      </c>
      <c r="D50" s="5" t="s">
        <v>6</v>
      </c>
      <c r="E50" s="5" t="s">
        <v>15</v>
      </c>
      <c r="F50" s="5"/>
      <c r="G50" s="5"/>
      <c r="H50" s="5" t="s">
        <v>3</v>
      </c>
      <c r="I50" s="5" t="s">
        <v>4</v>
      </c>
      <c r="J50" s="5" t="s">
        <v>5</v>
      </c>
      <c r="K50" s="16" t="s">
        <v>65</v>
      </c>
      <c r="L50" s="12">
        <f>+L51+L52+L53</f>
        <v>56600000</v>
      </c>
      <c r="M50" s="12">
        <f t="shared" ref="M50:T50" si="35">+M51+M52+M53</f>
        <v>0</v>
      </c>
      <c r="N50" s="12">
        <f t="shared" si="35"/>
        <v>43096407.920000002</v>
      </c>
      <c r="O50" s="12">
        <f t="shared" si="35"/>
        <v>13503592.08</v>
      </c>
      <c r="P50" s="12">
        <f t="shared" si="35"/>
        <v>43096407.920000002</v>
      </c>
      <c r="Q50" s="48">
        <f t="shared" ref="Q50:Q53" si="36">+P50/L50</f>
        <v>0.76142063462897525</v>
      </c>
      <c r="R50" s="12">
        <f t="shared" si="35"/>
        <v>43096407.920000002</v>
      </c>
      <c r="S50" s="48">
        <f t="shared" ref="S50:S53" si="37">+R50/L50</f>
        <v>0.76142063462897525</v>
      </c>
      <c r="T50" s="12">
        <f t="shared" si="35"/>
        <v>43096407.920000002</v>
      </c>
      <c r="U50" s="48">
        <f t="shared" ref="U50:U53" si="38">+T50/L50</f>
        <v>0.76142063462897525</v>
      </c>
      <c r="V50" s="12"/>
    </row>
    <row r="51" spans="1:22" s="37" customFormat="1" ht="16.5" customHeight="1" x14ac:dyDescent="0.2">
      <c r="A51" s="7" t="s">
        <v>1</v>
      </c>
      <c r="B51" s="7" t="s">
        <v>31</v>
      </c>
      <c r="C51" s="7" t="s">
        <v>31</v>
      </c>
      <c r="D51" s="7" t="s">
        <v>6</v>
      </c>
      <c r="E51" s="7" t="s">
        <v>15</v>
      </c>
      <c r="F51" s="7" t="s">
        <v>15</v>
      </c>
      <c r="G51" s="7"/>
      <c r="H51" s="7" t="s">
        <v>3</v>
      </c>
      <c r="I51" s="7" t="s">
        <v>4</v>
      </c>
      <c r="J51" s="7" t="s">
        <v>5</v>
      </c>
      <c r="K51" s="18" t="s">
        <v>66</v>
      </c>
      <c r="L51" s="39">
        <v>32600000</v>
      </c>
      <c r="M51" s="39"/>
      <c r="N51" s="39">
        <v>27163757.550000001</v>
      </c>
      <c r="O51" s="39">
        <v>5436242.4500000002</v>
      </c>
      <c r="P51" s="39">
        <v>27163757.550000001</v>
      </c>
      <c r="Q51" s="43">
        <f t="shared" si="36"/>
        <v>0.83324409662576693</v>
      </c>
      <c r="R51" s="39">
        <v>27163757.550000001</v>
      </c>
      <c r="S51" s="50">
        <f t="shared" si="37"/>
        <v>0.83324409662576693</v>
      </c>
      <c r="T51" s="39">
        <v>27163757.550000001</v>
      </c>
      <c r="U51" s="50">
        <f t="shared" si="38"/>
        <v>0.83324409662576693</v>
      </c>
    </row>
    <row r="52" spans="1:22" s="37" customFormat="1" ht="16.5" customHeight="1" x14ac:dyDescent="0.2">
      <c r="A52" s="7" t="s">
        <v>1</v>
      </c>
      <c r="B52" s="7" t="s">
        <v>31</v>
      </c>
      <c r="C52" s="7" t="s">
        <v>31</v>
      </c>
      <c r="D52" s="7" t="s">
        <v>6</v>
      </c>
      <c r="E52" s="7" t="s">
        <v>15</v>
      </c>
      <c r="F52" s="7" t="s">
        <v>19</v>
      </c>
      <c r="G52" s="7"/>
      <c r="H52" s="7" t="s">
        <v>3</v>
      </c>
      <c r="I52" s="7" t="s">
        <v>4</v>
      </c>
      <c r="J52" s="7" t="s">
        <v>5</v>
      </c>
      <c r="K52" s="18" t="s">
        <v>67</v>
      </c>
      <c r="L52" s="39">
        <v>2000000</v>
      </c>
      <c r="M52" s="39"/>
      <c r="N52" s="39">
        <v>794607</v>
      </c>
      <c r="O52" s="39">
        <v>1205393</v>
      </c>
      <c r="P52" s="39">
        <v>794607</v>
      </c>
      <c r="Q52" s="43">
        <f t="shared" si="36"/>
        <v>0.39730349999999998</v>
      </c>
      <c r="R52" s="39">
        <v>794607</v>
      </c>
      <c r="S52" s="50">
        <f t="shared" si="37"/>
        <v>0.39730349999999998</v>
      </c>
      <c r="T52" s="39">
        <v>794607</v>
      </c>
      <c r="U52" s="50">
        <f t="shared" si="38"/>
        <v>0.39730349999999998</v>
      </c>
    </row>
    <row r="53" spans="1:22" s="37" customFormat="1" ht="16.5" customHeight="1" x14ac:dyDescent="0.2">
      <c r="A53" s="7" t="s">
        <v>1</v>
      </c>
      <c r="B53" s="7" t="s">
        <v>31</v>
      </c>
      <c r="C53" s="7" t="s">
        <v>31</v>
      </c>
      <c r="D53" s="7" t="s">
        <v>6</v>
      </c>
      <c r="E53" s="7" t="s">
        <v>15</v>
      </c>
      <c r="F53" s="7" t="s">
        <v>25</v>
      </c>
      <c r="G53" s="7"/>
      <c r="H53" s="7" t="s">
        <v>3</v>
      </c>
      <c r="I53" s="7" t="s">
        <v>4</v>
      </c>
      <c r="J53" s="7" t="s">
        <v>5</v>
      </c>
      <c r="K53" s="18" t="s">
        <v>68</v>
      </c>
      <c r="L53" s="39">
        <v>22000000</v>
      </c>
      <c r="M53" s="39"/>
      <c r="N53" s="39">
        <v>15138043.369999999</v>
      </c>
      <c r="O53" s="39">
        <v>6861956.6299999999</v>
      </c>
      <c r="P53" s="39">
        <v>15138043.369999999</v>
      </c>
      <c r="Q53" s="43">
        <f t="shared" si="36"/>
        <v>0.68809288045454542</v>
      </c>
      <c r="R53" s="39">
        <v>15138043.369999999</v>
      </c>
      <c r="S53" s="50">
        <f t="shared" si="37"/>
        <v>0.68809288045454542</v>
      </c>
      <c r="T53" s="39">
        <v>15138043.369999999</v>
      </c>
      <c r="U53" s="50">
        <f t="shared" si="38"/>
        <v>0.68809288045454542</v>
      </c>
    </row>
    <row r="54" spans="1:22" s="40" customFormat="1" ht="16.5" customHeight="1" x14ac:dyDescent="0.2">
      <c r="A54" s="5" t="s">
        <v>1</v>
      </c>
      <c r="B54" s="5" t="s">
        <v>31</v>
      </c>
      <c r="C54" s="5" t="s">
        <v>31</v>
      </c>
      <c r="D54" s="5" t="s">
        <v>6</v>
      </c>
      <c r="E54" s="5" t="s">
        <v>17</v>
      </c>
      <c r="F54" s="5"/>
      <c r="G54" s="5"/>
      <c r="H54" s="5" t="s">
        <v>3</v>
      </c>
      <c r="I54" s="5" t="s">
        <v>4</v>
      </c>
      <c r="J54" s="5" t="s">
        <v>5</v>
      </c>
      <c r="K54" s="16" t="s">
        <v>69</v>
      </c>
      <c r="L54" s="41">
        <f>+L55</f>
        <v>1000000</v>
      </c>
      <c r="M54" s="41">
        <f t="shared" ref="M54:T54" si="39">+M55</f>
        <v>0</v>
      </c>
      <c r="N54" s="41">
        <f t="shared" si="39"/>
        <v>52300</v>
      </c>
      <c r="O54" s="41">
        <f t="shared" si="39"/>
        <v>947700</v>
      </c>
      <c r="P54" s="41">
        <f t="shared" si="39"/>
        <v>52300</v>
      </c>
      <c r="Q54" s="48">
        <f t="shared" ref="Q54:Q55" si="40">+P54/L54</f>
        <v>5.2299999999999999E-2</v>
      </c>
      <c r="R54" s="41">
        <f t="shared" si="39"/>
        <v>52300</v>
      </c>
      <c r="S54" s="48">
        <f t="shared" ref="S54" si="41">+R54/L54</f>
        <v>5.2299999999999999E-2</v>
      </c>
      <c r="T54" s="41">
        <f t="shared" si="39"/>
        <v>52300</v>
      </c>
      <c r="U54" s="48">
        <f t="shared" ref="U54:U55" si="42">+T54/L54</f>
        <v>5.2299999999999999E-2</v>
      </c>
      <c r="V54" s="42"/>
    </row>
    <row r="55" spans="1:22" s="37" customFormat="1" ht="16.5" customHeight="1" x14ac:dyDescent="0.2">
      <c r="A55" s="7" t="s">
        <v>1</v>
      </c>
      <c r="B55" s="7" t="s">
        <v>31</v>
      </c>
      <c r="C55" s="7" t="s">
        <v>31</v>
      </c>
      <c r="D55" s="7" t="s">
        <v>6</v>
      </c>
      <c r="E55" s="7" t="s">
        <v>17</v>
      </c>
      <c r="F55" s="7" t="s">
        <v>23</v>
      </c>
      <c r="G55" s="7"/>
      <c r="H55" s="7" t="s">
        <v>3</v>
      </c>
      <c r="I55" s="7" t="s">
        <v>4</v>
      </c>
      <c r="J55" s="7" t="s">
        <v>5</v>
      </c>
      <c r="K55" s="18" t="s">
        <v>59</v>
      </c>
      <c r="L55" s="39">
        <v>1000000</v>
      </c>
      <c r="M55" s="39"/>
      <c r="N55" s="39">
        <v>52300</v>
      </c>
      <c r="O55" s="39">
        <v>947700</v>
      </c>
      <c r="P55" s="39">
        <v>52300</v>
      </c>
      <c r="Q55" s="43">
        <f t="shared" si="40"/>
        <v>5.2299999999999999E-2</v>
      </c>
      <c r="R55" s="39">
        <v>52300</v>
      </c>
      <c r="S55" s="50">
        <f>+R55/L55</f>
        <v>5.2299999999999999E-2</v>
      </c>
      <c r="T55" s="39">
        <v>52300</v>
      </c>
      <c r="U55" s="50">
        <f t="shared" si="42"/>
        <v>5.2299999999999999E-2</v>
      </c>
    </row>
    <row r="56" spans="1:22" s="40" customFormat="1" ht="16.5" customHeight="1" x14ac:dyDescent="0.2">
      <c r="A56" s="5" t="s">
        <v>1</v>
      </c>
      <c r="B56" s="5" t="s">
        <v>31</v>
      </c>
      <c r="C56" s="5" t="s">
        <v>31</v>
      </c>
      <c r="D56" s="5" t="s">
        <v>31</v>
      </c>
      <c r="E56" s="5"/>
      <c r="F56" s="5"/>
      <c r="G56" s="5"/>
      <c r="H56" s="5" t="s">
        <v>3</v>
      </c>
      <c r="I56" s="5" t="s">
        <v>4</v>
      </c>
      <c r="J56" s="5" t="s">
        <v>5</v>
      </c>
      <c r="K56" s="16" t="s">
        <v>70</v>
      </c>
      <c r="L56" s="13">
        <f>+L57+L63+L66+L73</f>
        <v>2091761000</v>
      </c>
      <c r="M56" s="13">
        <f t="shared" ref="M56:T56" si="43">+M57+M63+M66+M73</f>
        <v>0</v>
      </c>
      <c r="N56" s="13">
        <f t="shared" si="43"/>
        <v>1912204607.1100001</v>
      </c>
      <c r="O56" s="13">
        <f t="shared" si="43"/>
        <v>179556392.88999999</v>
      </c>
      <c r="P56" s="13">
        <f t="shared" si="43"/>
        <v>1912204607.1100001</v>
      </c>
      <c r="Q56" s="48">
        <f t="shared" ref="Q56:Q62" si="44">+P56/L56</f>
        <v>0.91416017752984213</v>
      </c>
      <c r="R56" s="13">
        <f t="shared" si="43"/>
        <v>1912204607.1100001</v>
      </c>
      <c r="S56" s="48">
        <f t="shared" ref="S56:S62" si="45">+R56/L56</f>
        <v>0.91416017752984213</v>
      </c>
      <c r="T56" s="13">
        <f t="shared" si="43"/>
        <v>1912204607.1100001</v>
      </c>
      <c r="U56" s="48">
        <f t="shared" ref="U56:U62" si="46">+T56/L56</f>
        <v>0.91416017752984213</v>
      </c>
    </row>
    <row r="57" spans="1:22" s="40" customFormat="1" ht="16.5" customHeight="1" x14ac:dyDescent="0.2">
      <c r="A57" s="5" t="s">
        <v>1</v>
      </c>
      <c r="B57" s="5" t="s">
        <v>31</v>
      </c>
      <c r="C57" s="5" t="s">
        <v>31</v>
      </c>
      <c r="D57" s="5" t="s">
        <v>31</v>
      </c>
      <c r="E57" s="5" t="s">
        <v>21</v>
      </c>
      <c r="F57" s="5"/>
      <c r="G57" s="5"/>
      <c r="H57" s="5" t="s">
        <v>3</v>
      </c>
      <c r="I57" s="5" t="s">
        <v>4</v>
      </c>
      <c r="J57" s="5" t="s">
        <v>5</v>
      </c>
      <c r="K57" s="16" t="s">
        <v>71</v>
      </c>
      <c r="L57" s="13">
        <f>SUM(L58:L62)</f>
        <v>255300000</v>
      </c>
      <c r="M57" s="13">
        <f t="shared" ref="M57:T57" si="47">SUM(M58:M62)</f>
        <v>0</v>
      </c>
      <c r="N57" s="13">
        <f t="shared" si="47"/>
        <v>232964409.97</v>
      </c>
      <c r="O57" s="13">
        <f t="shared" si="47"/>
        <v>22335590.030000001</v>
      </c>
      <c r="P57" s="13">
        <f t="shared" si="47"/>
        <v>232964409.97</v>
      </c>
      <c r="Q57" s="48">
        <f t="shared" si="44"/>
        <v>0.91251237747747749</v>
      </c>
      <c r="R57" s="13">
        <f t="shared" si="47"/>
        <v>232964409.97</v>
      </c>
      <c r="S57" s="48">
        <f t="shared" si="45"/>
        <v>0.91251237747747749</v>
      </c>
      <c r="T57" s="13">
        <f t="shared" si="47"/>
        <v>232964409.97</v>
      </c>
      <c r="U57" s="48">
        <f t="shared" si="46"/>
        <v>0.91251237747747749</v>
      </c>
    </row>
    <row r="58" spans="1:22" s="37" customFormat="1" ht="16.5" customHeight="1" x14ac:dyDescent="0.2">
      <c r="A58" s="7" t="s">
        <v>1</v>
      </c>
      <c r="B58" s="7" t="s">
        <v>31</v>
      </c>
      <c r="C58" s="7" t="s">
        <v>31</v>
      </c>
      <c r="D58" s="7" t="s">
        <v>31</v>
      </c>
      <c r="E58" s="7" t="s">
        <v>21</v>
      </c>
      <c r="F58" s="7" t="s">
        <v>15</v>
      </c>
      <c r="G58" s="7"/>
      <c r="H58" s="7" t="s">
        <v>3</v>
      </c>
      <c r="I58" s="7" t="s">
        <v>4</v>
      </c>
      <c r="J58" s="7" t="s">
        <v>5</v>
      </c>
      <c r="K58" s="18" t="s">
        <v>72</v>
      </c>
      <c r="L58" s="39">
        <v>8000000</v>
      </c>
      <c r="M58" s="39"/>
      <c r="N58" s="39">
        <v>3131700</v>
      </c>
      <c r="O58" s="39">
        <v>4868300</v>
      </c>
      <c r="P58" s="39">
        <v>3131700</v>
      </c>
      <c r="Q58" s="43">
        <f t="shared" si="44"/>
        <v>0.39146249999999999</v>
      </c>
      <c r="R58" s="39">
        <v>3131700</v>
      </c>
      <c r="S58" s="50">
        <f t="shared" si="45"/>
        <v>0.39146249999999999</v>
      </c>
      <c r="T58" s="39">
        <v>3131700</v>
      </c>
      <c r="U58" s="50">
        <f t="shared" si="46"/>
        <v>0.39146249999999999</v>
      </c>
    </row>
    <row r="59" spans="1:22" s="37" customFormat="1" ht="16.5" customHeight="1" x14ac:dyDescent="0.2">
      <c r="A59" s="7" t="s">
        <v>1</v>
      </c>
      <c r="B59" s="7" t="s">
        <v>31</v>
      </c>
      <c r="C59" s="7" t="s">
        <v>31</v>
      </c>
      <c r="D59" s="7" t="s">
        <v>31</v>
      </c>
      <c r="E59" s="7" t="s">
        <v>21</v>
      </c>
      <c r="F59" s="7" t="s">
        <v>17</v>
      </c>
      <c r="G59" s="7"/>
      <c r="H59" s="7" t="s">
        <v>3</v>
      </c>
      <c r="I59" s="7" t="s">
        <v>4</v>
      </c>
      <c r="J59" s="7" t="s">
        <v>5</v>
      </c>
      <c r="K59" s="18" t="s">
        <v>73</v>
      </c>
      <c r="L59" s="39">
        <v>2000000</v>
      </c>
      <c r="M59" s="39"/>
      <c r="N59" s="39">
        <v>733333</v>
      </c>
      <c r="O59" s="39">
        <v>1266667</v>
      </c>
      <c r="P59" s="39">
        <v>733333</v>
      </c>
      <c r="Q59" s="43">
        <f t="shared" si="44"/>
        <v>0.36666650000000001</v>
      </c>
      <c r="R59" s="39">
        <v>733333</v>
      </c>
      <c r="S59" s="50">
        <f t="shared" si="45"/>
        <v>0.36666650000000001</v>
      </c>
      <c r="T59" s="39">
        <v>733333</v>
      </c>
      <c r="U59" s="50">
        <f t="shared" si="46"/>
        <v>0.36666650000000001</v>
      </c>
    </row>
    <row r="60" spans="1:22" s="37" customFormat="1" ht="16.5" customHeight="1" x14ac:dyDescent="0.2">
      <c r="A60" s="7" t="s">
        <v>1</v>
      </c>
      <c r="B60" s="7" t="s">
        <v>31</v>
      </c>
      <c r="C60" s="7" t="s">
        <v>31</v>
      </c>
      <c r="D60" s="7" t="s">
        <v>31</v>
      </c>
      <c r="E60" s="7" t="s">
        <v>21</v>
      </c>
      <c r="F60" s="7" t="s">
        <v>23</v>
      </c>
      <c r="G60" s="7"/>
      <c r="H60" s="7" t="s">
        <v>3</v>
      </c>
      <c r="I60" s="7" t="s">
        <v>4</v>
      </c>
      <c r="J60" s="7" t="s">
        <v>5</v>
      </c>
      <c r="K60" s="18" t="s">
        <v>74</v>
      </c>
      <c r="L60" s="39">
        <v>1600000</v>
      </c>
      <c r="M60" s="39"/>
      <c r="N60" s="39">
        <v>1247000</v>
      </c>
      <c r="O60" s="39">
        <v>353000</v>
      </c>
      <c r="P60" s="39">
        <v>1247000</v>
      </c>
      <c r="Q60" s="43">
        <f t="shared" si="44"/>
        <v>0.77937500000000004</v>
      </c>
      <c r="R60" s="39">
        <v>1247000</v>
      </c>
      <c r="S60" s="50">
        <f t="shared" si="45"/>
        <v>0.77937500000000004</v>
      </c>
      <c r="T60" s="39">
        <v>1247000</v>
      </c>
      <c r="U60" s="50">
        <f t="shared" si="46"/>
        <v>0.77937500000000004</v>
      </c>
    </row>
    <row r="61" spans="1:22" s="37" customFormat="1" ht="16.5" customHeight="1" x14ac:dyDescent="0.2">
      <c r="A61" s="7" t="s">
        <v>1</v>
      </c>
      <c r="B61" s="7" t="s">
        <v>31</v>
      </c>
      <c r="C61" s="7" t="s">
        <v>31</v>
      </c>
      <c r="D61" s="7" t="s">
        <v>31</v>
      </c>
      <c r="E61" s="7" t="s">
        <v>21</v>
      </c>
      <c r="F61" s="7" t="s">
        <v>25</v>
      </c>
      <c r="G61" s="7"/>
      <c r="H61" s="7" t="s">
        <v>3</v>
      </c>
      <c r="I61" s="7" t="s">
        <v>4</v>
      </c>
      <c r="J61" s="7" t="s">
        <v>5</v>
      </c>
      <c r="K61" s="18" t="s">
        <v>75</v>
      </c>
      <c r="L61" s="39">
        <v>199000000</v>
      </c>
      <c r="M61" s="39"/>
      <c r="N61" s="39">
        <v>189922246.97</v>
      </c>
      <c r="O61" s="39">
        <v>9077753.0299999993</v>
      </c>
      <c r="P61" s="39">
        <v>189922246.97</v>
      </c>
      <c r="Q61" s="43">
        <f t="shared" si="44"/>
        <v>0.95438315060301504</v>
      </c>
      <c r="R61" s="39">
        <v>189922246.97</v>
      </c>
      <c r="S61" s="50">
        <f t="shared" si="45"/>
        <v>0.95438315060301504</v>
      </c>
      <c r="T61" s="39">
        <v>189922246.97</v>
      </c>
      <c r="U61" s="50">
        <f t="shared" si="46"/>
        <v>0.95438315060301504</v>
      </c>
    </row>
    <row r="62" spans="1:22" s="37" customFormat="1" ht="16.5" customHeight="1" x14ac:dyDescent="0.2">
      <c r="A62" s="7" t="s">
        <v>1</v>
      </c>
      <c r="B62" s="7" t="s">
        <v>31</v>
      </c>
      <c r="C62" s="7" t="s">
        <v>31</v>
      </c>
      <c r="D62" s="7" t="s">
        <v>31</v>
      </c>
      <c r="E62" s="7" t="s">
        <v>21</v>
      </c>
      <c r="F62" s="7" t="s">
        <v>27</v>
      </c>
      <c r="G62" s="7"/>
      <c r="H62" s="7" t="s">
        <v>3</v>
      </c>
      <c r="I62" s="7" t="s">
        <v>4</v>
      </c>
      <c r="J62" s="7" t="s">
        <v>5</v>
      </c>
      <c r="K62" s="18" t="s">
        <v>76</v>
      </c>
      <c r="L62" s="39">
        <v>44700000</v>
      </c>
      <c r="M62" s="39"/>
      <c r="N62" s="39">
        <v>37930130</v>
      </c>
      <c r="O62" s="39">
        <v>6769870</v>
      </c>
      <c r="P62" s="39">
        <v>37930130</v>
      </c>
      <c r="Q62" s="43">
        <f t="shared" si="44"/>
        <v>0.84854876957494407</v>
      </c>
      <c r="R62" s="39">
        <v>37930130</v>
      </c>
      <c r="S62" s="50">
        <f t="shared" si="45"/>
        <v>0.84854876957494407</v>
      </c>
      <c r="T62" s="39">
        <v>37930130</v>
      </c>
      <c r="U62" s="50">
        <f t="shared" si="46"/>
        <v>0.84854876957494407</v>
      </c>
    </row>
    <row r="63" spans="1:22" s="40" customFormat="1" ht="16.5" customHeight="1" x14ac:dyDescent="0.2">
      <c r="A63" s="5" t="s">
        <v>1</v>
      </c>
      <c r="B63" s="5" t="s">
        <v>31</v>
      </c>
      <c r="C63" s="5" t="s">
        <v>31</v>
      </c>
      <c r="D63" s="5" t="s">
        <v>31</v>
      </c>
      <c r="E63" s="5" t="s">
        <v>23</v>
      </c>
      <c r="F63" s="5"/>
      <c r="G63" s="5"/>
      <c r="H63" s="5" t="s">
        <v>3</v>
      </c>
      <c r="I63" s="5" t="s">
        <v>4</v>
      </c>
      <c r="J63" s="5" t="s">
        <v>5</v>
      </c>
      <c r="K63" s="16" t="s">
        <v>77</v>
      </c>
      <c r="L63" s="12">
        <f>+L64+L65</f>
        <v>834641000</v>
      </c>
      <c r="M63" s="12">
        <f t="shared" ref="M63:T63" si="48">+M64+M65</f>
        <v>0</v>
      </c>
      <c r="N63" s="12">
        <f t="shared" si="48"/>
        <v>828141584.16999996</v>
      </c>
      <c r="O63" s="12">
        <f t="shared" si="48"/>
        <v>6499415.8300000001</v>
      </c>
      <c r="P63" s="12">
        <f t="shared" si="48"/>
        <v>828141584.16999996</v>
      </c>
      <c r="Q63" s="48">
        <f t="shared" ref="Q63:Q65" si="49">+P63/L63</f>
        <v>0.99221292048916832</v>
      </c>
      <c r="R63" s="12">
        <f t="shared" si="48"/>
        <v>828141584.16999996</v>
      </c>
      <c r="S63" s="48">
        <f t="shared" ref="S63:S65" si="50">+R63/L63</f>
        <v>0.99221292048916832</v>
      </c>
      <c r="T63" s="12">
        <f t="shared" si="48"/>
        <v>828141584.16999996</v>
      </c>
      <c r="U63" s="48">
        <f t="shared" ref="U63:U65" si="51">+T63/L63</f>
        <v>0.99221292048916832</v>
      </c>
    </row>
    <row r="64" spans="1:22" s="37" customFormat="1" ht="16.5" customHeight="1" x14ac:dyDescent="0.2">
      <c r="A64" s="7" t="s">
        <v>1</v>
      </c>
      <c r="B64" s="7" t="s">
        <v>31</v>
      </c>
      <c r="C64" s="7" t="s">
        <v>31</v>
      </c>
      <c r="D64" s="7" t="s">
        <v>31</v>
      </c>
      <c r="E64" s="7" t="s">
        <v>23</v>
      </c>
      <c r="F64" s="7" t="s">
        <v>10</v>
      </c>
      <c r="G64" s="7"/>
      <c r="H64" s="7" t="s">
        <v>3</v>
      </c>
      <c r="I64" s="7" t="s">
        <v>4</v>
      </c>
      <c r="J64" s="7" t="s">
        <v>5</v>
      </c>
      <c r="K64" s="18" t="s">
        <v>78</v>
      </c>
      <c r="L64" s="39">
        <v>598641000</v>
      </c>
      <c r="M64" s="39"/>
      <c r="N64" s="39">
        <v>594504775.16999996</v>
      </c>
      <c r="O64" s="39">
        <v>4136224.83</v>
      </c>
      <c r="P64" s="39">
        <v>594504775.16999996</v>
      </c>
      <c r="Q64" s="43">
        <f t="shared" si="49"/>
        <v>0.99309064225470689</v>
      </c>
      <c r="R64" s="39">
        <v>594504775.16999996</v>
      </c>
      <c r="S64" s="50">
        <f t="shared" si="50"/>
        <v>0.99309064225470689</v>
      </c>
      <c r="T64" s="39">
        <v>594504775.16999996</v>
      </c>
      <c r="U64" s="50">
        <f t="shared" si="51"/>
        <v>0.99309064225470689</v>
      </c>
    </row>
    <row r="65" spans="1:22" s="37" customFormat="1" ht="16.5" customHeight="1" x14ac:dyDescent="0.2">
      <c r="A65" s="7" t="s">
        <v>1</v>
      </c>
      <c r="B65" s="7" t="s">
        <v>31</v>
      </c>
      <c r="C65" s="7" t="s">
        <v>31</v>
      </c>
      <c r="D65" s="7" t="s">
        <v>31</v>
      </c>
      <c r="E65" s="7" t="s">
        <v>23</v>
      </c>
      <c r="F65" s="7" t="s">
        <v>13</v>
      </c>
      <c r="G65" s="7"/>
      <c r="H65" s="7" t="s">
        <v>3</v>
      </c>
      <c r="I65" s="7" t="s">
        <v>4</v>
      </c>
      <c r="J65" s="7" t="s">
        <v>5</v>
      </c>
      <c r="K65" s="18" t="s">
        <v>79</v>
      </c>
      <c r="L65" s="39">
        <v>236000000</v>
      </c>
      <c r="M65" s="39"/>
      <c r="N65" s="39">
        <v>233636809</v>
      </c>
      <c r="O65" s="39">
        <v>2363191</v>
      </c>
      <c r="P65" s="39">
        <v>233636809</v>
      </c>
      <c r="Q65" s="43">
        <f t="shared" si="49"/>
        <v>0.98998647881355928</v>
      </c>
      <c r="R65" s="39">
        <v>233636809</v>
      </c>
      <c r="S65" s="50">
        <f t="shared" si="50"/>
        <v>0.98998647881355928</v>
      </c>
      <c r="T65" s="39">
        <v>233636809</v>
      </c>
      <c r="U65" s="50">
        <f t="shared" si="51"/>
        <v>0.98998647881355928</v>
      </c>
    </row>
    <row r="66" spans="1:22" s="40" customFormat="1" ht="16.5" customHeight="1" x14ac:dyDescent="0.2">
      <c r="A66" s="5" t="s">
        <v>1</v>
      </c>
      <c r="B66" s="5" t="s">
        <v>31</v>
      </c>
      <c r="C66" s="5" t="s">
        <v>31</v>
      </c>
      <c r="D66" s="5" t="s">
        <v>31</v>
      </c>
      <c r="E66" s="5" t="s">
        <v>25</v>
      </c>
      <c r="F66" s="5"/>
      <c r="G66" s="5"/>
      <c r="H66" s="5" t="s">
        <v>3</v>
      </c>
      <c r="I66" s="5" t="s">
        <v>4</v>
      </c>
      <c r="J66" s="5" t="s">
        <v>5</v>
      </c>
      <c r="K66" s="16" t="s">
        <v>80</v>
      </c>
      <c r="L66" s="12">
        <f>+SUM(L67:L72)</f>
        <v>951420000</v>
      </c>
      <c r="M66" s="12">
        <f t="shared" ref="M66:T66" si="52">+SUM(M67:M72)</f>
        <v>0</v>
      </c>
      <c r="N66" s="12">
        <f t="shared" si="52"/>
        <v>807326452.97000003</v>
      </c>
      <c r="O66" s="12">
        <f t="shared" si="52"/>
        <v>144093547.03</v>
      </c>
      <c r="P66" s="12">
        <f t="shared" si="52"/>
        <v>807326452.97000003</v>
      </c>
      <c r="Q66" s="48">
        <f t="shared" ref="Q66:Q72" si="53">+P66/L66</f>
        <v>0.84854896152067438</v>
      </c>
      <c r="R66" s="12">
        <f t="shared" si="52"/>
        <v>807326452.97000003</v>
      </c>
      <c r="S66" s="48">
        <f t="shared" ref="S66:S72" si="54">+R66/L66</f>
        <v>0.84854896152067438</v>
      </c>
      <c r="T66" s="12">
        <f t="shared" si="52"/>
        <v>807326452.97000003</v>
      </c>
      <c r="U66" s="48">
        <f t="shared" ref="U66:U72" si="55">+T66/L66</f>
        <v>0.84854896152067438</v>
      </c>
    </row>
    <row r="67" spans="1:22" s="37" customFormat="1" ht="16.5" customHeight="1" x14ac:dyDescent="0.2">
      <c r="A67" s="7" t="s">
        <v>1</v>
      </c>
      <c r="B67" s="7" t="s">
        <v>31</v>
      </c>
      <c r="C67" s="7" t="s">
        <v>31</v>
      </c>
      <c r="D67" s="7" t="s">
        <v>31</v>
      </c>
      <c r="E67" s="7" t="s">
        <v>25</v>
      </c>
      <c r="F67" s="7" t="s">
        <v>13</v>
      </c>
      <c r="G67" s="7"/>
      <c r="H67" s="7" t="s">
        <v>3</v>
      </c>
      <c r="I67" s="7" t="s">
        <v>4</v>
      </c>
      <c r="J67" s="7" t="s">
        <v>5</v>
      </c>
      <c r="K67" s="18" t="s">
        <v>81</v>
      </c>
      <c r="L67" s="39">
        <v>1000000</v>
      </c>
      <c r="M67" s="39"/>
      <c r="N67" s="39">
        <v>0</v>
      </c>
      <c r="O67" s="39">
        <v>1000000</v>
      </c>
      <c r="P67" s="39">
        <v>0</v>
      </c>
      <c r="Q67" s="43">
        <f t="shared" si="53"/>
        <v>0</v>
      </c>
      <c r="R67" s="39">
        <v>0</v>
      </c>
      <c r="S67" s="50">
        <f t="shared" si="54"/>
        <v>0</v>
      </c>
      <c r="T67" s="39">
        <v>0</v>
      </c>
      <c r="U67" s="50">
        <f t="shared" si="55"/>
        <v>0</v>
      </c>
    </row>
    <row r="68" spans="1:22" s="37" customFormat="1" ht="16.5" customHeight="1" x14ac:dyDescent="0.2">
      <c r="A68" s="7" t="s">
        <v>1</v>
      </c>
      <c r="B68" s="7" t="s">
        <v>31</v>
      </c>
      <c r="C68" s="7" t="s">
        <v>31</v>
      </c>
      <c r="D68" s="7" t="s">
        <v>31</v>
      </c>
      <c r="E68" s="7" t="s">
        <v>25</v>
      </c>
      <c r="F68" s="7" t="s">
        <v>15</v>
      </c>
      <c r="G68" s="7"/>
      <c r="H68" s="7" t="s">
        <v>3</v>
      </c>
      <c r="I68" s="7" t="s">
        <v>4</v>
      </c>
      <c r="J68" s="7" t="s">
        <v>5</v>
      </c>
      <c r="K68" s="18" t="s">
        <v>82</v>
      </c>
      <c r="L68" s="39">
        <v>142000000</v>
      </c>
      <c r="M68" s="39"/>
      <c r="N68" s="39">
        <v>133752768</v>
      </c>
      <c r="O68" s="39">
        <v>8247232</v>
      </c>
      <c r="P68" s="39">
        <v>133752768</v>
      </c>
      <c r="Q68" s="43">
        <f t="shared" si="53"/>
        <v>0.94192090140845075</v>
      </c>
      <c r="R68" s="39">
        <v>133752768</v>
      </c>
      <c r="S68" s="50">
        <f t="shared" si="54"/>
        <v>0.94192090140845075</v>
      </c>
      <c r="T68" s="39">
        <v>133752768</v>
      </c>
      <c r="U68" s="50">
        <f t="shared" si="55"/>
        <v>0.94192090140845075</v>
      </c>
    </row>
    <row r="69" spans="1:22" s="37" customFormat="1" ht="16.5" customHeight="1" x14ac:dyDescent="0.2">
      <c r="A69" s="7" t="s">
        <v>1</v>
      </c>
      <c r="B69" s="7" t="s">
        <v>31</v>
      </c>
      <c r="C69" s="7" t="s">
        <v>31</v>
      </c>
      <c r="D69" s="7" t="s">
        <v>31</v>
      </c>
      <c r="E69" s="7" t="s">
        <v>25</v>
      </c>
      <c r="F69" s="7" t="s">
        <v>17</v>
      </c>
      <c r="G69" s="7"/>
      <c r="H69" s="7" t="s">
        <v>3</v>
      </c>
      <c r="I69" s="7" t="s">
        <v>4</v>
      </c>
      <c r="J69" s="7" t="s">
        <v>5</v>
      </c>
      <c r="K69" s="18" t="s">
        <v>83</v>
      </c>
      <c r="L69" s="39">
        <v>187000000</v>
      </c>
      <c r="M69" s="39"/>
      <c r="N69" s="39">
        <v>124757157.64</v>
      </c>
      <c r="O69" s="39">
        <v>62242842.359999999</v>
      </c>
      <c r="P69" s="39">
        <v>124757157.64</v>
      </c>
      <c r="Q69" s="43">
        <f t="shared" si="53"/>
        <v>0.66715057561497326</v>
      </c>
      <c r="R69" s="39">
        <v>124757157.64</v>
      </c>
      <c r="S69" s="50">
        <f t="shared" si="54"/>
        <v>0.66715057561497326</v>
      </c>
      <c r="T69" s="39">
        <v>124757157.64</v>
      </c>
      <c r="U69" s="50">
        <f t="shared" si="55"/>
        <v>0.66715057561497326</v>
      </c>
    </row>
    <row r="70" spans="1:22" s="37" customFormat="1" ht="16.5" customHeight="1" x14ac:dyDescent="0.2">
      <c r="A70" s="7" t="s">
        <v>1</v>
      </c>
      <c r="B70" s="7" t="s">
        <v>31</v>
      </c>
      <c r="C70" s="7" t="s">
        <v>31</v>
      </c>
      <c r="D70" s="7" t="s">
        <v>31</v>
      </c>
      <c r="E70" s="7" t="s">
        <v>25</v>
      </c>
      <c r="F70" s="7" t="s">
        <v>19</v>
      </c>
      <c r="G70" s="7"/>
      <c r="H70" s="7" t="s">
        <v>3</v>
      </c>
      <c r="I70" s="7" t="s">
        <v>4</v>
      </c>
      <c r="J70" s="7" t="s">
        <v>5</v>
      </c>
      <c r="K70" s="18" t="s">
        <v>84</v>
      </c>
      <c r="L70" s="39">
        <v>561420000</v>
      </c>
      <c r="M70" s="39"/>
      <c r="N70" s="39">
        <v>508550301.32999998</v>
      </c>
      <c r="O70" s="39">
        <v>52869698.670000002</v>
      </c>
      <c r="P70" s="39">
        <v>508550301.32999998</v>
      </c>
      <c r="Q70" s="43">
        <f t="shared" si="53"/>
        <v>0.90582861552848137</v>
      </c>
      <c r="R70" s="39">
        <v>508550301.32999998</v>
      </c>
      <c r="S70" s="50">
        <f t="shared" si="54"/>
        <v>0.90582861552848137</v>
      </c>
      <c r="T70" s="39">
        <v>508550301.32999998</v>
      </c>
      <c r="U70" s="50">
        <f t="shared" si="55"/>
        <v>0.90582861552848137</v>
      </c>
    </row>
    <row r="71" spans="1:22" s="37" customFormat="1" ht="16.5" customHeight="1" x14ac:dyDescent="0.2">
      <c r="A71" s="7" t="s">
        <v>1</v>
      </c>
      <c r="B71" s="7" t="s">
        <v>31</v>
      </c>
      <c r="C71" s="7" t="s">
        <v>31</v>
      </c>
      <c r="D71" s="7" t="s">
        <v>31</v>
      </c>
      <c r="E71" s="7" t="s">
        <v>25</v>
      </c>
      <c r="F71" s="7" t="s">
        <v>23</v>
      </c>
      <c r="G71" s="7"/>
      <c r="H71" s="7" t="s">
        <v>3</v>
      </c>
      <c r="I71" s="7" t="s">
        <v>4</v>
      </c>
      <c r="J71" s="7" t="s">
        <v>5</v>
      </c>
      <c r="K71" s="18" t="s">
        <v>85</v>
      </c>
      <c r="L71" s="39">
        <v>30000000</v>
      </c>
      <c r="M71" s="39"/>
      <c r="N71" s="39">
        <v>15384226</v>
      </c>
      <c r="O71" s="39">
        <v>14615774</v>
      </c>
      <c r="P71" s="39">
        <v>15384226</v>
      </c>
      <c r="Q71" s="43">
        <f t="shared" si="53"/>
        <v>0.51280753333333329</v>
      </c>
      <c r="R71" s="39">
        <v>15384226</v>
      </c>
      <c r="S71" s="50">
        <f t="shared" si="54"/>
        <v>0.51280753333333329</v>
      </c>
      <c r="T71" s="39">
        <v>15384226</v>
      </c>
      <c r="U71" s="50">
        <f t="shared" si="55"/>
        <v>0.51280753333333329</v>
      </c>
    </row>
    <row r="72" spans="1:22" s="37" customFormat="1" ht="16.5" customHeight="1" x14ac:dyDescent="0.2">
      <c r="A72" s="7" t="s">
        <v>1</v>
      </c>
      <c r="B72" s="7" t="s">
        <v>31</v>
      </c>
      <c r="C72" s="7" t="s">
        <v>31</v>
      </c>
      <c r="D72" s="7" t="s">
        <v>31</v>
      </c>
      <c r="E72" s="7" t="s">
        <v>25</v>
      </c>
      <c r="F72" s="7" t="s">
        <v>27</v>
      </c>
      <c r="G72" s="7"/>
      <c r="H72" s="7" t="s">
        <v>3</v>
      </c>
      <c r="I72" s="7" t="s">
        <v>4</v>
      </c>
      <c r="J72" s="7" t="s">
        <v>5</v>
      </c>
      <c r="K72" s="18" t="s">
        <v>86</v>
      </c>
      <c r="L72" s="39">
        <v>30000000</v>
      </c>
      <c r="M72" s="39"/>
      <c r="N72" s="39">
        <v>24882000</v>
      </c>
      <c r="O72" s="39">
        <v>5118000</v>
      </c>
      <c r="P72" s="39">
        <v>24882000</v>
      </c>
      <c r="Q72" s="43">
        <f t="shared" si="53"/>
        <v>0.82940000000000003</v>
      </c>
      <c r="R72" s="39">
        <v>24882000</v>
      </c>
      <c r="S72" s="50">
        <f t="shared" si="54"/>
        <v>0.82940000000000003</v>
      </c>
      <c r="T72" s="39">
        <v>24882000</v>
      </c>
      <c r="U72" s="50">
        <f t="shared" si="55"/>
        <v>0.82940000000000003</v>
      </c>
    </row>
    <row r="73" spans="1:22" s="40" customFormat="1" ht="16.5" customHeight="1" x14ac:dyDescent="0.2">
      <c r="A73" s="5" t="s">
        <v>1</v>
      </c>
      <c r="B73" s="5" t="s">
        <v>31</v>
      </c>
      <c r="C73" s="5" t="s">
        <v>31</v>
      </c>
      <c r="D73" s="5" t="s">
        <v>31</v>
      </c>
      <c r="E73" s="5" t="s">
        <v>27</v>
      </c>
      <c r="F73" s="5"/>
      <c r="G73" s="5"/>
      <c r="H73" s="5" t="s">
        <v>3</v>
      </c>
      <c r="I73" s="5" t="s">
        <v>4</v>
      </c>
      <c r="J73" s="5" t="s">
        <v>5</v>
      </c>
      <c r="K73" s="16" t="s">
        <v>87</v>
      </c>
      <c r="L73" s="41">
        <f>+L74+L75</f>
        <v>50400000</v>
      </c>
      <c r="M73" s="41">
        <f t="shared" ref="M73:T73" si="56">+M74+M75</f>
        <v>0</v>
      </c>
      <c r="N73" s="41">
        <f t="shared" si="56"/>
        <v>43772160</v>
      </c>
      <c r="O73" s="41">
        <f t="shared" si="56"/>
        <v>6627840</v>
      </c>
      <c r="P73" s="41">
        <f t="shared" si="56"/>
        <v>43772160</v>
      </c>
      <c r="Q73" s="48">
        <f t="shared" ref="Q73:Q75" si="57">+P73/L73</f>
        <v>0.8684952380952381</v>
      </c>
      <c r="R73" s="41">
        <f t="shared" si="56"/>
        <v>43772160</v>
      </c>
      <c r="S73" s="48">
        <f t="shared" ref="S73:S75" si="58">+R73/L73</f>
        <v>0.8684952380952381</v>
      </c>
      <c r="T73" s="41">
        <f t="shared" si="56"/>
        <v>43772160</v>
      </c>
      <c r="U73" s="48">
        <f t="shared" ref="U73:U75" si="59">+T73/L73</f>
        <v>0.8684952380952381</v>
      </c>
    </row>
    <row r="74" spans="1:22" s="37" customFormat="1" ht="16.5" customHeight="1" x14ac:dyDescent="0.2">
      <c r="A74" s="7" t="s">
        <v>1</v>
      </c>
      <c r="B74" s="7" t="s">
        <v>31</v>
      </c>
      <c r="C74" s="7" t="s">
        <v>31</v>
      </c>
      <c r="D74" s="7" t="s">
        <v>31</v>
      </c>
      <c r="E74" s="7" t="s">
        <v>27</v>
      </c>
      <c r="F74" s="7" t="s">
        <v>13</v>
      </c>
      <c r="G74" s="7"/>
      <c r="H74" s="7" t="s">
        <v>3</v>
      </c>
      <c r="I74" s="7" t="s">
        <v>4</v>
      </c>
      <c r="J74" s="7" t="s">
        <v>5</v>
      </c>
      <c r="K74" s="18" t="s">
        <v>88</v>
      </c>
      <c r="L74" s="39">
        <v>46000000</v>
      </c>
      <c r="M74" s="39"/>
      <c r="N74" s="39">
        <v>41404360</v>
      </c>
      <c r="O74" s="39">
        <v>4595640</v>
      </c>
      <c r="P74" s="39">
        <v>41404360</v>
      </c>
      <c r="Q74" s="43">
        <f t="shared" si="57"/>
        <v>0.90009478260869569</v>
      </c>
      <c r="R74" s="39">
        <v>41404360</v>
      </c>
      <c r="S74" s="50">
        <f t="shared" si="58"/>
        <v>0.90009478260869569</v>
      </c>
      <c r="T74" s="39">
        <v>41404360</v>
      </c>
      <c r="U74" s="50">
        <f t="shared" si="59"/>
        <v>0.90009478260869569</v>
      </c>
    </row>
    <row r="75" spans="1:22" s="37" customFormat="1" ht="16.5" customHeight="1" x14ac:dyDescent="0.2">
      <c r="A75" s="7" t="s">
        <v>1</v>
      </c>
      <c r="B75" s="7" t="s">
        <v>31</v>
      </c>
      <c r="C75" s="7" t="s">
        <v>31</v>
      </c>
      <c r="D75" s="7" t="s">
        <v>31</v>
      </c>
      <c r="E75" s="7" t="s">
        <v>27</v>
      </c>
      <c r="F75" s="7" t="s">
        <v>17</v>
      </c>
      <c r="G75" s="7"/>
      <c r="H75" s="7" t="s">
        <v>3</v>
      </c>
      <c r="I75" s="7" t="s">
        <v>4</v>
      </c>
      <c r="J75" s="7" t="s">
        <v>5</v>
      </c>
      <c r="K75" s="18" t="s">
        <v>89</v>
      </c>
      <c r="L75" s="39">
        <v>4400000</v>
      </c>
      <c r="M75" s="39"/>
      <c r="N75" s="39">
        <v>2367800</v>
      </c>
      <c r="O75" s="39">
        <v>2032200</v>
      </c>
      <c r="P75" s="39">
        <v>2367800</v>
      </c>
      <c r="Q75" s="43">
        <f t="shared" si="57"/>
        <v>0.53813636363636363</v>
      </c>
      <c r="R75" s="39">
        <v>2367800</v>
      </c>
      <c r="S75" s="50">
        <f t="shared" si="58"/>
        <v>0.53813636363636363</v>
      </c>
      <c r="T75" s="39">
        <v>2367800</v>
      </c>
      <c r="U75" s="50">
        <f t="shared" si="59"/>
        <v>0.53813636363636363</v>
      </c>
    </row>
    <row r="76" spans="1:22" s="40" customFormat="1" ht="16.5" customHeight="1" x14ac:dyDescent="0.2">
      <c r="A76" s="5" t="s">
        <v>1</v>
      </c>
      <c r="B76" s="5" t="s">
        <v>40</v>
      </c>
      <c r="C76" s="5"/>
      <c r="D76" s="5"/>
      <c r="E76" s="5"/>
      <c r="F76" s="5"/>
      <c r="G76" s="5"/>
      <c r="H76" s="5" t="s">
        <v>3</v>
      </c>
      <c r="I76" s="5" t="s">
        <v>4</v>
      </c>
      <c r="J76" s="5" t="s">
        <v>5</v>
      </c>
      <c r="K76" s="16" t="s">
        <v>90</v>
      </c>
      <c r="L76" s="13">
        <f>+L77+L80+L85</f>
        <v>92285000</v>
      </c>
      <c r="M76" s="13">
        <f t="shared" ref="M76:T76" si="60">+M77+M80+M85</f>
        <v>34552000</v>
      </c>
      <c r="N76" s="13">
        <f t="shared" si="60"/>
        <v>18406012</v>
      </c>
      <c r="O76" s="13">
        <f t="shared" si="60"/>
        <v>39326988</v>
      </c>
      <c r="P76" s="13">
        <f t="shared" si="60"/>
        <v>6660962.0000000009</v>
      </c>
      <c r="Q76" s="48">
        <f t="shared" ref="Q76:Q79" si="61">+P76/L76</f>
        <v>7.2178165465676986E-2</v>
      </c>
      <c r="R76" s="13">
        <f t="shared" si="60"/>
        <v>6660962.0000000009</v>
      </c>
      <c r="S76" s="48">
        <f t="shared" ref="S76:S78" si="62">+R76/L76</f>
        <v>7.2178165465676986E-2</v>
      </c>
      <c r="T76" s="13">
        <f t="shared" si="60"/>
        <v>6660962.0000000009</v>
      </c>
      <c r="U76" s="48">
        <f t="shared" ref="U76:U84" si="63">+T76/L76</f>
        <v>7.2178165465676986E-2</v>
      </c>
      <c r="V76" s="13"/>
    </row>
    <row r="77" spans="1:22" s="40" customFormat="1" ht="16.5" customHeight="1" x14ac:dyDescent="0.2">
      <c r="A77" s="5" t="s">
        <v>1</v>
      </c>
      <c r="B77" s="5" t="s">
        <v>40</v>
      </c>
      <c r="C77" s="5" t="s">
        <v>40</v>
      </c>
      <c r="D77" s="5"/>
      <c r="E77" s="5"/>
      <c r="F77" s="19"/>
      <c r="G77" s="19"/>
      <c r="H77" s="19" t="s">
        <v>3</v>
      </c>
      <c r="I77" s="19" t="s">
        <v>4</v>
      </c>
      <c r="J77" s="20">
        <v>20</v>
      </c>
      <c r="K77" s="20" t="s">
        <v>163</v>
      </c>
      <c r="L77" s="6">
        <f>+L78</f>
        <v>34552000</v>
      </c>
      <c r="M77" s="6">
        <f t="shared" ref="M77:T78" si="64">+M78</f>
        <v>34552000</v>
      </c>
      <c r="N77" s="6">
        <f t="shared" si="64"/>
        <v>0</v>
      </c>
      <c r="O77" s="6">
        <f t="shared" si="64"/>
        <v>0</v>
      </c>
      <c r="P77" s="6">
        <f t="shared" si="64"/>
        <v>0</v>
      </c>
      <c r="Q77" s="48">
        <f t="shared" si="61"/>
        <v>0</v>
      </c>
      <c r="R77" s="6">
        <f t="shared" si="64"/>
        <v>0</v>
      </c>
      <c r="S77" s="48">
        <f t="shared" si="62"/>
        <v>0</v>
      </c>
      <c r="T77" s="6">
        <f t="shared" si="64"/>
        <v>0</v>
      </c>
      <c r="U77" s="48">
        <f t="shared" si="63"/>
        <v>0</v>
      </c>
      <c r="V77" s="6"/>
    </row>
    <row r="78" spans="1:22" s="40" customFormat="1" ht="16.5" customHeight="1" x14ac:dyDescent="0.2">
      <c r="A78" s="5" t="s">
        <v>1</v>
      </c>
      <c r="B78" s="5" t="s">
        <v>40</v>
      </c>
      <c r="C78" s="5" t="s">
        <v>40</v>
      </c>
      <c r="D78" s="5" t="s">
        <v>6</v>
      </c>
      <c r="E78" s="5"/>
      <c r="F78" s="19"/>
      <c r="G78" s="19"/>
      <c r="H78" s="19" t="s">
        <v>3</v>
      </c>
      <c r="I78" s="19" t="s">
        <v>4</v>
      </c>
      <c r="J78" s="20">
        <v>20</v>
      </c>
      <c r="K78" s="20" t="s">
        <v>164</v>
      </c>
      <c r="L78" s="6">
        <f>+L79</f>
        <v>34552000</v>
      </c>
      <c r="M78" s="6">
        <f t="shared" si="64"/>
        <v>34552000</v>
      </c>
      <c r="N78" s="6">
        <f t="shared" si="64"/>
        <v>0</v>
      </c>
      <c r="O78" s="6">
        <f t="shared" si="64"/>
        <v>0</v>
      </c>
      <c r="P78" s="6">
        <f t="shared" si="64"/>
        <v>0</v>
      </c>
      <c r="Q78" s="48">
        <f t="shared" si="61"/>
        <v>0</v>
      </c>
      <c r="R78" s="6">
        <f t="shared" si="64"/>
        <v>0</v>
      </c>
      <c r="S78" s="48">
        <f t="shared" si="62"/>
        <v>0</v>
      </c>
      <c r="T78" s="6">
        <f t="shared" si="64"/>
        <v>0</v>
      </c>
      <c r="U78" s="48">
        <f t="shared" si="63"/>
        <v>0</v>
      </c>
      <c r="V78" s="6"/>
    </row>
    <row r="79" spans="1:22" s="40" customFormat="1" ht="16.5" customHeight="1" x14ac:dyDescent="0.2">
      <c r="A79" s="7" t="s">
        <v>1</v>
      </c>
      <c r="B79" s="7" t="s">
        <v>40</v>
      </c>
      <c r="C79" s="7" t="s">
        <v>40</v>
      </c>
      <c r="D79" s="7" t="s">
        <v>6</v>
      </c>
      <c r="E79" s="7" t="s">
        <v>165</v>
      </c>
      <c r="F79" s="21"/>
      <c r="G79" s="21"/>
      <c r="H79" s="21" t="s">
        <v>3</v>
      </c>
      <c r="I79" s="21" t="s">
        <v>4</v>
      </c>
      <c r="J79" s="22">
        <v>20</v>
      </c>
      <c r="K79" s="22" t="s">
        <v>166</v>
      </c>
      <c r="L79" s="23">
        <v>34552000</v>
      </c>
      <c r="M79" s="23">
        <v>34552000</v>
      </c>
      <c r="N79" s="41"/>
      <c r="O79" s="41"/>
      <c r="P79" s="41"/>
      <c r="Q79" s="43">
        <f t="shared" si="61"/>
        <v>0</v>
      </c>
      <c r="R79" s="41"/>
      <c r="S79" s="50">
        <f>+R79/L79</f>
        <v>0</v>
      </c>
      <c r="T79" s="41"/>
      <c r="U79" s="50">
        <f t="shared" si="63"/>
        <v>0</v>
      </c>
    </row>
    <row r="80" spans="1:22" s="40" customFormat="1" ht="16.5" customHeight="1" x14ac:dyDescent="0.2">
      <c r="A80" s="5" t="s">
        <v>1</v>
      </c>
      <c r="B80" s="5" t="s">
        <v>40</v>
      </c>
      <c r="C80" s="5" t="s">
        <v>51</v>
      </c>
      <c r="D80" s="5"/>
      <c r="E80" s="5"/>
      <c r="F80" s="5"/>
      <c r="G80" s="5"/>
      <c r="H80" s="5" t="s">
        <v>3</v>
      </c>
      <c r="I80" s="5" t="s">
        <v>4</v>
      </c>
      <c r="J80" s="5" t="s">
        <v>5</v>
      </c>
      <c r="K80" s="16" t="s">
        <v>91</v>
      </c>
      <c r="L80" s="13">
        <f>+L81</f>
        <v>57598000</v>
      </c>
      <c r="M80" s="13">
        <f t="shared" ref="M80:T81" si="65">+M81</f>
        <v>0</v>
      </c>
      <c r="N80" s="13">
        <f t="shared" si="65"/>
        <v>18271304.390000001</v>
      </c>
      <c r="O80" s="13">
        <f t="shared" si="65"/>
        <v>39326695.609999999</v>
      </c>
      <c r="P80" s="13">
        <f t="shared" si="65"/>
        <v>6526254.3900000006</v>
      </c>
      <c r="Q80" s="48">
        <f t="shared" ref="Q80:Q84" si="66">+P80/L80</f>
        <v>0.11330696187367618</v>
      </c>
      <c r="R80" s="13">
        <f t="shared" si="65"/>
        <v>6526254.3900000006</v>
      </c>
      <c r="S80" s="48">
        <f t="shared" ref="S80:S84" si="67">+R80/L80</f>
        <v>0.11330696187367618</v>
      </c>
      <c r="T80" s="13">
        <f t="shared" si="65"/>
        <v>6526254.3900000006</v>
      </c>
      <c r="U80" s="48">
        <f t="shared" si="63"/>
        <v>0.11330696187367618</v>
      </c>
    </row>
    <row r="81" spans="1:22" s="40" customFormat="1" ht="16.5" customHeight="1" x14ac:dyDescent="0.2">
      <c r="A81" s="5" t="s">
        <v>1</v>
      </c>
      <c r="B81" s="5" t="s">
        <v>40</v>
      </c>
      <c r="C81" s="5" t="s">
        <v>51</v>
      </c>
      <c r="D81" s="5" t="s">
        <v>31</v>
      </c>
      <c r="E81" s="5"/>
      <c r="F81" s="5"/>
      <c r="G81" s="5"/>
      <c r="H81" s="5" t="s">
        <v>3</v>
      </c>
      <c r="I81" s="5" t="s">
        <v>4</v>
      </c>
      <c r="J81" s="5" t="s">
        <v>5</v>
      </c>
      <c r="K81" s="16" t="s">
        <v>92</v>
      </c>
      <c r="L81" s="13">
        <f>+L82</f>
        <v>57598000</v>
      </c>
      <c r="M81" s="13">
        <f t="shared" si="65"/>
        <v>0</v>
      </c>
      <c r="N81" s="13">
        <f t="shared" si="65"/>
        <v>18271304.390000001</v>
      </c>
      <c r="O81" s="13">
        <f t="shared" si="65"/>
        <v>39326695.609999999</v>
      </c>
      <c r="P81" s="13">
        <f t="shared" si="65"/>
        <v>6526254.3900000006</v>
      </c>
      <c r="Q81" s="48">
        <f t="shared" si="66"/>
        <v>0.11330696187367618</v>
      </c>
      <c r="R81" s="13">
        <f t="shared" si="65"/>
        <v>6526254.3900000006</v>
      </c>
      <c r="S81" s="48">
        <f t="shared" si="67"/>
        <v>0.11330696187367618</v>
      </c>
      <c r="T81" s="13">
        <f t="shared" si="65"/>
        <v>6526254.3900000006</v>
      </c>
      <c r="U81" s="48">
        <f t="shared" si="63"/>
        <v>0.11330696187367618</v>
      </c>
    </row>
    <row r="82" spans="1:22" s="40" customFormat="1" ht="16.5" customHeight="1" x14ac:dyDescent="0.2">
      <c r="A82" s="5" t="s">
        <v>1</v>
      </c>
      <c r="B82" s="5" t="s">
        <v>40</v>
      </c>
      <c r="C82" s="5" t="s">
        <v>51</v>
      </c>
      <c r="D82" s="5" t="s">
        <v>31</v>
      </c>
      <c r="E82" s="5" t="s">
        <v>93</v>
      </c>
      <c r="F82" s="5"/>
      <c r="G82" s="5"/>
      <c r="H82" s="5" t="s">
        <v>3</v>
      </c>
      <c r="I82" s="5" t="s">
        <v>4</v>
      </c>
      <c r="J82" s="5" t="s">
        <v>5</v>
      </c>
      <c r="K82" s="16" t="s">
        <v>94</v>
      </c>
      <c r="L82" s="13">
        <f>+L83+L84</f>
        <v>57598000</v>
      </c>
      <c r="M82" s="13">
        <f t="shared" ref="M82:T82" si="68">+M83+M84</f>
        <v>0</v>
      </c>
      <c r="N82" s="13">
        <f t="shared" si="68"/>
        <v>18271304.390000001</v>
      </c>
      <c r="O82" s="13">
        <f t="shared" si="68"/>
        <v>39326695.609999999</v>
      </c>
      <c r="P82" s="13">
        <f t="shared" si="68"/>
        <v>6526254.3900000006</v>
      </c>
      <c r="Q82" s="48">
        <f t="shared" si="66"/>
        <v>0.11330696187367618</v>
      </c>
      <c r="R82" s="13">
        <f t="shared" si="68"/>
        <v>6526254.3900000006</v>
      </c>
      <c r="S82" s="48">
        <f t="shared" si="67"/>
        <v>0.11330696187367618</v>
      </c>
      <c r="T82" s="13">
        <f t="shared" si="68"/>
        <v>6526254.3900000006</v>
      </c>
      <c r="U82" s="48">
        <f t="shared" si="63"/>
        <v>0.11330696187367618</v>
      </c>
    </row>
    <row r="83" spans="1:22" s="37" customFormat="1" ht="16.5" customHeight="1" x14ac:dyDescent="0.2">
      <c r="A83" s="7" t="s">
        <v>1</v>
      </c>
      <c r="B83" s="7" t="s">
        <v>40</v>
      </c>
      <c r="C83" s="7" t="s">
        <v>51</v>
      </c>
      <c r="D83" s="7" t="s">
        <v>31</v>
      </c>
      <c r="E83" s="7" t="s">
        <v>93</v>
      </c>
      <c r="F83" s="7" t="s">
        <v>10</v>
      </c>
      <c r="G83" s="7"/>
      <c r="H83" s="7" t="s">
        <v>3</v>
      </c>
      <c r="I83" s="7" t="s">
        <v>4</v>
      </c>
      <c r="J83" s="7" t="s">
        <v>5</v>
      </c>
      <c r="K83" s="18" t="s">
        <v>95</v>
      </c>
      <c r="L83" s="39">
        <v>35448000</v>
      </c>
      <c r="M83" s="39"/>
      <c r="N83" s="39">
        <v>14946258.390000001</v>
      </c>
      <c r="O83" s="39">
        <v>20501741.609999999</v>
      </c>
      <c r="P83" s="39">
        <v>3201208.39</v>
      </c>
      <c r="Q83" s="43">
        <f t="shared" si="66"/>
        <v>9.0307165143308513E-2</v>
      </c>
      <c r="R83" s="39">
        <v>3201208.39</v>
      </c>
      <c r="S83" s="50">
        <f t="shared" si="67"/>
        <v>9.0307165143308513E-2</v>
      </c>
      <c r="T83" s="39">
        <v>3201208.39</v>
      </c>
      <c r="U83" s="50">
        <f t="shared" si="63"/>
        <v>9.0307165143308513E-2</v>
      </c>
    </row>
    <row r="84" spans="1:22" s="37" customFormat="1" ht="16.5" customHeight="1" x14ac:dyDescent="0.2">
      <c r="A84" s="7" t="s">
        <v>1</v>
      </c>
      <c r="B84" s="7" t="s">
        <v>40</v>
      </c>
      <c r="C84" s="7" t="s">
        <v>51</v>
      </c>
      <c r="D84" s="7" t="s">
        <v>31</v>
      </c>
      <c r="E84" s="7" t="s">
        <v>93</v>
      </c>
      <c r="F84" s="7" t="s">
        <v>13</v>
      </c>
      <c r="G84" s="7"/>
      <c r="H84" s="7" t="s">
        <v>3</v>
      </c>
      <c r="I84" s="7" t="s">
        <v>4</v>
      </c>
      <c r="J84" s="7" t="s">
        <v>5</v>
      </c>
      <c r="K84" s="18" t="s">
        <v>96</v>
      </c>
      <c r="L84" s="39">
        <v>22150000</v>
      </c>
      <c r="M84" s="39"/>
      <c r="N84" s="39">
        <v>3325046</v>
      </c>
      <c r="O84" s="39">
        <v>18824954</v>
      </c>
      <c r="P84" s="39">
        <v>3325046</v>
      </c>
      <c r="Q84" s="43">
        <f t="shared" si="66"/>
        <v>0.15011494356659141</v>
      </c>
      <c r="R84" s="39">
        <v>3325046</v>
      </c>
      <c r="S84" s="50">
        <f t="shared" si="67"/>
        <v>0.15011494356659141</v>
      </c>
      <c r="T84" s="39">
        <v>3325046</v>
      </c>
      <c r="U84" s="50">
        <f t="shared" si="63"/>
        <v>0.15011494356659141</v>
      </c>
    </row>
    <row r="85" spans="1:22" s="40" customFormat="1" ht="16.5" customHeight="1" x14ac:dyDescent="0.2">
      <c r="A85" s="5" t="s">
        <v>1</v>
      </c>
      <c r="B85" s="5" t="s">
        <v>40</v>
      </c>
      <c r="C85" s="5" t="s">
        <v>97</v>
      </c>
      <c r="D85" s="5"/>
      <c r="E85" s="5"/>
      <c r="F85" s="5"/>
      <c r="G85" s="5"/>
      <c r="H85" s="5" t="s">
        <v>3</v>
      </c>
      <c r="I85" s="5" t="s">
        <v>4</v>
      </c>
      <c r="J85" s="5" t="s">
        <v>5</v>
      </c>
      <c r="K85" s="16" t="s">
        <v>98</v>
      </c>
      <c r="L85" s="12">
        <f>+L86</f>
        <v>135000</v>
      </c>
      <c r="M85" s="12">
        <f t="shared" ref="M85:T86" si="69">+M86</f>
        <v>0</v>
      </c>
      <c r="N85" s="12">
        <f t="shared" si="69"/>
        <v>134707.60999999999</v>
      </c>
      <c r="O85" s="12">
        <f t="shared" si="69"/>
        <v>292.39</v>
      </c>
      <c r="P85" s="12">
        <f t="shared" si="69"/>
        <v>134707.60999999999</v>
      </c>
      <c r="Q85" s="48">
        <f t="shared" ref="Q85:Q87" si="70">+P85/L85</f>
        <v>0.99783414814814808</v>
      </c>
      <c r="R85" s="12">
        <f t="shared" si="69"/>
        <v>134707.60999999999</v>
      </c>
      <c r="S85" s="48">
        <f t="shared" ref="S85:S86" si="71">+R85/L85</f>
        <v>0.99783414814814808</v>
      </c>
      <c r="T85" s="12">
        <f t="shared" si="69"/>
        <v>134707.60999999999</v>
      </c>
      <c r="U85" s="48">
        <f t="shared" ref="U85:U87" si="72">+T85/L85</f>
        <v>0.99783414814814808</v>
      </c>
    </row>
    <row r="86" spans="1:22" s="40" customFormat="1" ht="16.5" customHeight="1" x14ac:dyDescent="0.2">
      <c r="A86" s="5" t="s">
        <v>1</v>
      </c>
      <c r="B86" s="5" t="s">
        <v>40</v>
      </c>
      <c r="C86" s="5" t="s">
        <v>97</v>
      </c>
      <c r="D86" s="5" t="s">
        <v>6</v>
      </c>
      <c r="E86" s="5"/>
      <c r="F86" s="5"/>
      <c r="G86" s="5"/>
      <c r="H86" s="5" t="s">
        <v>3</v>
      </c>
      <c r="I86" s="5" t="s">
        <v>4</v>
      </c>
      <c r="J86" s="5" t="s">
        <v>5</v>
      </c>
      <c r="K86" s="16" t="s">
        <v>99</v>
      </c>
      <c r="L86" s="12">
        <f>+L87</f>
        <v>135000</v>
      </c>
      <c r="M86" s="12">
        <f t="shared" si="69"/>
        <v>0</v>
      </c>
      <c r="N86" s="12">
        <f t="shared" si="69"/>
        <v>134707.60999999999</v>
      </c>
      <c r="O86" s="12">
        <f t="shared" si="69"/>
        <v>292.39</v>
      </c>
      <c r="P86" s="12">
        <f t="shared" si="69"/>
        <v>134707.60999999999</v>
      </c>
      <c r="Q86" s="48">
        <f t="shared" si="70"/>
        <v>0.99783414814814808</v>
      </c>
      <c r="R86" s="12">
        <f t="shared" si="69"/>
        <v>134707.60999999999</v>
      </c>
      <c r="S86" s="48">
        <f t="shared" si="71"/>
        <v>0.99783414814814808</v>
      </c>
      <c r="T86" s="12">
        <f t="shared" si="69"/>
        <v>134707.60999999999</v>
      </c>
      <c r="U86" s="48">
        <f t="shared" si="72"/>
        <v>0.99783414814814808</v>
      </c>
    </row>
    <row r="87" spans="1:22" s="37" customFormat="1" ht="16.5" customHeight="1" x14ac:dyDescent="0.2">
      <c r="A87" s="7" t="s">
        <v>1</v>
      </c>
      <c r="B87" s="7" t="s">
        <v>40</v>
      </c>
      <c r="C87" s="7" t="s">
        <v>97</v>
      </c>
      <c r="D87" s="7" t="s">
        <v>6</v>
      </c>
      <c r="E87" s="7" t="s">
        <v>10</v>
      </c>
      <c r="F87" s="7"/>
      <c r="G87" s="7"/>
      <c r="H87" s="7" t="s">
        <v>3</v>
      </c>
      <c r="I87" s="7" t="s">
        <v>4</v>
      </c>
      <c r="J87" s="7" t="s">
        <v>5</v>
      </c>
      <c r="K87" s="18" t="s">
        <v>100</v>
      </c>
      <c r="L87" s="39">
        <v>135000</v>
      </c>
      <c r="M87" s="39"/>
      <c r="N87" s="39">
        <v>134707.60999999999</v>
      </c>
      <c r="O87" s="39">
        <v>292.39</v>
      </c>
      <c r="P87" s="39">
        <v>134707.60999999999</v>
      </c>
      <c r="Q87" s="43">
        <f t="shared" si="70"/>
        <v>0.99783414814814808</v>
      </c>
      <c r="R87" s="39">
        <v>134707.60999999999</v>
      </c>
      <c r="S87" s="50">
        <f>+R87/L87</f>
        <v>0.99783414814814808</v>
      </c>
      <c r="T87" s="39">
        <v>134707.60999999999</v>
      </c>
      <c r="U87" s="50">
        <f t="shared" si="72"/>
        <v>0.99783414814814808</v>
      </c>
    </row>
    <row r="88" spans="1:22" s="40" customFormat="1" ht="16.5" customHeight="1" x14ac:dyDescent="0.2">
      <c r="A88" s="5" t="s">
        <v>1</v>
      </c>
      <c r="B88" s="5" t="s">
        <v>101</v>
      </c>
      <c r="C88" s="5"/>
      <c r="D88" s="5"/>
      <c r="E88" s="5"/>
      <c r="F88" s="5"/>
      <c r="G88" s="5"/>
      <c r="H88" s="5" t="s">
        <v>3</v>
      </c>
      <c r="I88" s="5" t="s">
        <v>4</v>
      </c>
      <c r="J88" s="5" t="s">
        <v>5</v>
      </c>
      <c r="K88" s="16" t="s">
        <v>102</v>
      </c>
      <c r="L88" s="13">
        <f>+L89+L93</f>
        <v>172933719</v>
      </c>
      <c r="M88" s="13">
        <f t="shared" ref="M88:T88" si="73">+M89+M93</f>
        <v>0</v>
      </c>
      <c r="N88" s="13">
        <f t="shared" si="73"/>
        <v>172933719</v>
      </c>
      <c r="O88" s="13">
        <f t="shared" si="73"/>
        <v>0</v>
      </c>
      <c r="P88" s="13">
        <f t="shared" si="73"/>
        <v>172933719</v>
      </c>
      <c r="Q88" s="48">
        <f t="shared" ref="Q88:Q94" si="74">+P88/L88</f>
        <v>1</v>
      </c>
      <c r="R88" s="13">
        <f t="shared" si="73"/>
        <v>172933719</v>
      </c>
      <c r="S88" s="48">
        <f t="shared" ref="S88:S94" si="75">+R88/L88</f>
        <v>1</v>
      </c>
      <c r="T88" s="13">
        <f t="shared" si="73"/>
        <v>172933719</v>
      </c>
      <c r="U88" s="48">
        <f t="shared" ref="U88:U94" si="76">+T88/L88</f>
        <v>1</v>
      </c>
    </row>
    <row r="89" spans="1:22" s="40" customFormat="1" ht="16.5" customHeight="1" x14ac:dyDescent="0.2">
      <c r="A89" s="5" t="s">
        <v>1</v>
      </c>
      <c r="B89" s="5" t="s">
        <v>101</v>
      </c>
      <c r="C89" s="5" t="s">
        <v>6</v>
      </c>
      <c r="D89" s="5"/>
      <c r="E89" s="5"/>
      <c r="F89" s="5"/>
      <c r="G89" s="5"/>
      <c r="H89" s="5" t="s">
        <v>3</v>
      </c>
      <c r="I89" s="5" t="s">
        <v>4</v>
      </c>
      <c r="J89" s="5" t="s">
        <v>5</v>
      </c>
      <c r="K89" s="16" t="s">
        <v>103</v>
      </c>
      <c r="L89" s="13">
        <f>+L90</f>
        <v>65303172</v>
      </c>
      <c r="M89" s="13">
        <f t="shared" ref="M89:T89" si="77">+M90</f>
        <v>0</v>
      </c>
      <c r="N89" s="13">
        <f t="shared" si="77"/>
        <v>65303172</v>
      </c>
      <c r="O89" s="13">
        <f t="shared" si="77"/>
        <v>0</v>
      </c>
      <c r="P89" s="13">
        <f t="shared" si="77"/>
        <v>65303172</v>
      </c>
      <c r="Q89" s="48">
        <f t="shared" si="74"/>
        <v>1</v>
      </c>
      <c r="R89" s="13">
        <f t="shared" si="77"/>
        <v>65303172</v>
      </c>
      <c r="S89" s="48">
        <f t="shared" si="75"/>
        <v>1</v>
      </c>
      <c r="T89" s="13">
        <f t="shared" si="77"/>
        <v>65303172</v>
      </c>
      <c r="U89" s="48">
        <f t="shared" si="76"/>
        <v>1</v>
      </c>
    </row>
    <row r="90" spans="1:22" s="40" customFormat="1" ht="16.5" customHeight="1" x14ac:dyDescent="0.2">
      <c r="A90" s="5" t="s">
        <v>1</v>
      </c>
      <c r="B90" s="5" t="s">
        <v>101</v>
      </c>
      <c r="C90" s="5" t="s">
        <v>6</v>
      </c>
      <c r="D90" s="5" t="s">
        <v>31</v>
      </c>
      <c r="E90" s="5"/>
      <c r="F90" s="5"/>
      <c r="G90" s="5"/>
      <c r="H90" s="5" t="s">
        <v>3</v>
      </c>
      <c r="I90" s="5" t="s">
        <v>4</v>
      </c>
      <c r="J90" s="5" t="s">
        <v>5</v>
      </c>
      <c r="K90" s="16" t="s">
        <v>104</v>
      </c>
      <c r="L90" s="13">
        <f>+L91+L92</f>
        <v>65303172</v>
      </c>
      <c r="M90" s="13">
        <f t="shared" ref="M90:T90" si="78">+M91+M92</f>
        <v>0</v>
      </c>
      <c r="N90" s="13">
        <f t="shared" si="78"/>
        <v>65303172</v>
      </c>
      <c r="O90" s="13">
        <f t="shared" si="78"/>
        <v>0</v>
      </c>
      <c r="P90" s="13">
        <f t="shared" si="78"/>
        <v>65303172</v>
      </c>
      <c r="Q90" s="48">
        <f t="shared" si="74"/>
        <v>1</v>
      </c>
      <c r="R90" s="13">
        <f t="shared" si="78"/>
        <v>65303172</v>
      </c>
      <c r="S90" s="48">
        <f t="shared" si="75"/>
        <v>1</v>
      </c>
      <c r="T90" s="13">
        <f t="shared" si="78"/>
        <v>65303172</v>
      </c>
      <c r="U90" s="48">
        <f t="shared" si="76"/>
        <v>1</v>
      </c>
    </row>
    <row r="91" spans="1:22" s="37" customFormat="1" ht="16.5" customHeight="1" x14ac:dyDescent="0.2">
      <c r="A91" s="7" t="s">
        <v>1</v>
      </c>
      <c r="B91" s="7" t="s">
        <v>101</v>
      </c>
      <c r="C91" s="7" t="s">
        <v>6</v>
      </c>
      <c r="D91" s="7" t="s">
        <v>31</v>
      </c>
      <c r="E91" s="7" t="s">
        <v>10</v>
      </c>
      <c r="F91" s="7"/>
      <c r="G91" s="7"/>
      <c r="H91" s="7" t="s">
        <v>3</v>
      </c>
      <c r="I91" s="7" t="s">
        <v>4</v>
      </c>
      <c r="J91" s="7" t="s">
        <v>5</v>
      </c>
      <c r="K91" s="18" t="s">
        <v>105</v>
      </c>
      <c r="L91" s="39">
        <v>64158612</v>
      </c>
      <c r="M91" s="39"/>
      <c r="N91" s="39">
        <v>64158612</v>
      </c>
      <c r="O91" s="39">
        <v>0</v>
      </c>
      <c r="P91" s="39">
        <v>64158612</v>
      </c>
      <c r="Q91" s="43">
        <f t="shared" si="74"/>
        <v>1</v>
      </c>
      <c r="R91" s="39">
        <v>64158612</v>
      </c>
      <c r="S91" s="50">
        <f t="shared" si="75"/>
        <v>1</v>
      </c>
      <c r="T91" s="39">
        <v>64158612</v>
      </c>
      <c r="U91" s="50">
        <f t="shared" si="76"/>
        <v>1</v>
      </c>
    </row>
    <row r="92" spans="1:22" s="37" customFormat="1" ht="16.5" customHeight="1" x14ac:dyDescent="0.2">
      <c r="A92" s="7" t="s">
        <v>1</v>
      </c>
      <c r="B92" s="7" t="s">
        <v>101</v>
      </c>
      <c r="C92" s="7" t="s">
        <v>6</v>
      </c>
      <c r="D92" s="7" t="s">
        <v>31</v>
      </c>
      <c r="E92" s="7" t="s">
        <v>21</v>
      </c>
      <c r="F92" s="7"/>
      <c r="G92" s="7"/>
      <c r="H92" s="7" t="s">
        <v>3</v>
      </c>
      <c r="I92" s="7" t="s">
        <v>4</v>
      </c>
      <c r="J92" s="7" t="s">
        <v>5</v>
      </c>
      <c r="K92" s="18" t="s">
        <v>106</v>
      </c>
      <c r="L92" s="39">
        <v>1144560</v>
      </c>
      <c r="M92" s="39"/>
      <c r="N92" s="39">
        <v>1144560</v>
      </c>
      <c r="O92" s="39">
        <v>0</v>
      </c>
      <c r="P92" s="39">
        <v>1144560</v>
      </c>
      <c r="Q92" s="43">
        <f t="shared" si="74"/>
        <v>1</v>
      </c>
      <c r="R92" s="39">
        <v>1144560</v>
      </c>
      <c r="S92" s="50">
        <f t="shared" si="75"/>
        <v>1</v>
      </c>
      <c r="T92" s="39">
        <v>1144560</v>
      </c>
      <c r="U92" s="50">
        <f t="shared" si="76"/>
        <v>1</v>
      </c>
    </row>
    <row r="93" spans="1:22" s="40" customFormat="1" ht="16.5" customHeight="1" x14ac:dyDescent="0.2">
      <c r="A93" s="5" t="s">
        <v>1</v>
      </c>
      <c r="B93" s="5" t="s">
        <v>101</v>
      </c>
      <c r="C93" s="5" t="s">
        <v>51</v>
      </c>
      <c r="D93" s="5"/>
      <c r="E93" s="5"/>
      <c r="F93" s="5"/>
      <c r="G93" s="5"/>
      <c r="H93" s="5" t="s">
        <v>3</v>
      </c>
      <c r="I93" s="5" t="s">
        <v>4</v>
      </c>
      <c r="J93" s="5" t="s">
        <v>5</v>
      </c>
      <c r="K93" s="16" t="s">
        <v>107</v>
      </c>
      <c r="L93" s="41">
        <f>+L94</f>
        <v>107630547</v>
      </c>
      <c r="M93" s="41">
        <f t="shared" ref="M93:T93" si="79">+M94</f>
        <v>0</v>
      </c>
      <c r="N93" s="41">
        <f t="shared" si="79"/>
        <v>107630547</v>
      </c>
      <c r="O93" s="41">
        <f t="shared" si="79"/>
        <v>0</v>
      </c>
      <c r="P93" s="41">
        <f t="shared" si="79"/>
        <v>107630547</v>
      </c>
      <c r="Q93" s="48">
        <f t="shared" si="74"/>
        <v>1</v>
      </c>
      <c r="R93" s="41">
        <f t="shared" si="79"/>
        <v>107630547</v>
      </c>
      <c r="S93" s="50">
        <f t="shared" si="75"/>
        <v>1</v>
      </c>
      <c r="T93" s="41">
        <f t="shared" si="79"/>
        <v>107630547</v>
      </c>
      <c r="U93" s="50">
        <f t="shared" si="76"/>
        <v>1</v>
      </c>
    </row>
    <row r="94" spans="1:22" s="37" customFormat="1" ht="16.5" customHeight="1" x14ac:dyDescent="0.2">
      <c r="A94" s="7" t="s">
        <v>1</v>
      </c>
      <c r="B94" s="7" t="s">
        <v>101</v>
      </c>
      <c r="C94" s="7" t="s">
        <v>51</v>
      </c>
      <c r="D94" s="7" t="s">
        <v>6</v>
      </c>
      <c r="E94" s="7"/>
      <c r="F94" s="7"/>
      <c r="G94" s="7"/>
      <c r="H94" s="7" t="s">
        <v>3</v>
      </c>
      <c r="I94" s="7" t="s">
        <v>4</v>
      </c>
      <c r="J94" s="7" t="s">
        <v>5</v>
      </c>
      <c r="K94" s="18" t="s">
        <v>108</v>
      </c>
      <c r="L94" s="39">
        <v>107630547</v>
      </c>
      <c r="M94" s="39"/>
      <c r="N94" s="39">
        <v>107630547</v>
      </c>
      <c r="O94" s="39">
        <v>0</v>
      </c>
      <c r="P94" s="39">
        <v>107630547</v>
      </c>
      <c r="Q94" s="43">
        <f t="shared" si="74"/>
        <v>1</v>
      </c>
      <c r="R94" s="39">
        <v>107630547</v>
      </c>
      <c r="S94" s="50">
        <f t="shared" si="75"/>
        <v>1</v>
      </c>
      <c r="T94" s="39">
        <v>107630547</v>
      </c>
      <c r="U94" s="50">
        <f t="shared" si="76"/>
        <v>1</v>
      </c>
    </row>
    <row r="95" spans="1:22" s="40" customFormat="1" ht="16.5" customHeight="1" x14ac:dyDescent="0.2">
      <c r="A95" s="44" t="s">
        <v>109</v>
      </c>
      <c r="B95" s="44"/>
      <c r="C95" s="44"/>
      <c r="D95" s="44"/>
      <c r="E95" s="44"/>
      <c r="F95" s="44"/>
      <c r="G95" s="44"/>
      <c r="H95" s="44" t="s">
        <v>3</v>
      </c>
      <c r="I95" s="44" t="s">
        <v>4</v>
      </c>
      <c r="J95" s="44" t="s">
        <v>5</v>
      </c>
      <c r="K95" s="33" t="s">
        <v>110</v>
      </c>
      <c r="L95" s="34">
        <f>+L96+L104</f>
        <v>18016917000</v>
      </c>
      <c r="M95" s="34">
        <f t="shared" ref="M95:T95" si="80">+M96+M104</f>
        <v>0</v>
      </c>
      <c r="N95" s="34">
        <f t="shared" si="80"/>
        <v>17935592645.169998</v>
      </c>
      <c r="O95" s="34">
        <f t="shared" si="80"/>
        <v>81324354.829999998</v>
      </c>
      <c r="P95" s="34">
        <f t="shared" si="80"/>
        <v>17935592645.169998</v>
      </c>
      <c r="Q95" s="49">
        <f t="shared" ref="Q95:Q103" si="81">+P95/L95</f>
        <v>0.99548622248578922</v>
      </c>
      <c r="R95" s="34">
        <f t="shared" si="80"/>
        <v>17935592645.169998</v>
      </c>
      <c r="S95" s="49">
        <f t="shared" ref="S95:S100" si="82">+R95/L95</f>
        <v>0.99548622248578922</v>
      </c>
      <c r="T95" s="34">
        <f t="shared" si="80"/>
        <v>17935592645.169998</v>
      </c>
      <c r="U95" s="53">
        <f>+T95/L95</f>
        <v>0.99548622248578922</v>
      </c>
      <c r="V95" s="35"/>
    </row>
    <row r="96" spans="1:22" s="40" customFormat="1" ht="16.5" customHeight="1" x14ac:dyDescent="0.2">
      <c r="A96" s="5" t="s">
        <v>109</v>
      </c>
      <c r="B96" s="5" t="s">
        <v>111</v>
      </c>
      <c r="C96" s="5"/>
      <c r="D96" s="5"/>
      <c r="E96" s="5"/>
      <c r="F96" s="5"/>
      <c r="G96" s="5"/>
      <c r="H96" s="5" t="s">
        <v>3</v>
      </c>
      <c r="I96" s="5" t="s">
        <v>4</v>
      </c>
      <c r="J96" s="5" t="s">
        <v>5</v>
      </c>
      <c r="K96" s="16" t="s">
        <v>112</v>
      </c>
      <c r="L96" s="13">
        <f>+L97</f>
        <v>11496900000</v>
      </c>
      <c r="M96" s="13">
        <f t="shared" ref="M96:T98" si="83">+M97</f>
        <v>0</v>
      </c>
      <c r="N96" s="13">
        <f t="shared" si="83"/>
        <v>11464580690.07</v>
      </c>
      <c r="O96" s="13">
        <f t="shared" si="83"/>
        <v>32319309.93</v>
      </c>
      <c r="P96" s="13">
        <f t="shared" si="83"/>
        <v>11464580690.07</v>
      </c>
      <c r="Q96" s="48">
        <f t="shared" si="81"/>
        <v>0.99718886743991852</v>
      </c>
      <c r="R96" s="13">
        <f t="shared" si="83"/>
        <v>11464580690.07</v>
      </c>
      <c r="S96" s="48">
        <f t="shared" si="82"/>
        <v>0.99718886743991852</v>
      </c>
      <c r="T96" s="13">
        <f t="shared" si="83"/>
        <v>11464580690.07</v>
      </c>
      <c r="U96" s="48">
        <f t="shared" ref="U96:U101" si="84">+T96/L96</f>
        <v>0.99718886743991852</v>
      </c>
      <c r="V96" s="13"/>
    </row>
    <row r="97" spans="1:22" s="40" customFormat="1" ht="16.5" customHeight="1" x14ac:dyDescent="0.2">
      <c r="A97" s="5" t="s">
        <v>109</v>
      </c>
      <c r="B97" s="5" t="s">
        <v>111</v>
      </c>
      <c r="C97" s="5" t="s">
        <v>113</v>
      </c>
      <c r="D97" s="5"/>
      <c r="E97" s="5"/>
      <c r="F97" s="5"/>
      <c r="G97" s="5"/>
      <c r="H97" s="5" t="s">
        <v>3</v>
      </c>
      <c r="I97" s="5" t="s">
        <v>4</v>
      </c>
      <c r="J97" s="5" t="s">
        <v>5</v>
      </c>
      <c r="K97" s="16" t="s">
        <v>114</v>
      </c>
      <c r="L97" s="13">
        <f>+L98</f>
        <v>11496900000</v>
      </c>
      <c r="M97" s="13">
        <f t="shared" si="83"/>
        <v>0</v>
      </c>
      <c r="N97" s="13">
        <f t="shared" si="83"/>
        <v>11464580690.07</v>
      </c>
      <c r="O97" s="13">
        <f t="shared" si="83"/>
        <v>32319309.93</v>
      </c>
      <c r="P97" s="13">
        <f t="shared" si="83"/>
        <v>11464580690.07</v>
      </c>
      <c r="Q97" s="48">
        <f t="shared" si="81"/>
        <v>0.99718886743991852</v>
      </c>
      <c r="R97" s="13">
        <f t="shared" si="83"/>
        <v>11464580690.07</v>
      </c>
      <c r="S97" s="48">
        <f t="shared" si="82"/>
        <v>0.99718886743991852</v>
      </c>
      <c r="T97" s="13">
        <f t="shared" si="83"/>
        <v>11464580690.07</v>
      </c>
      <c r="U97" s="48">
        <f t="shared" si="84"/>
        <v>0.99718886743991852</v>
      </c>
      <c r="V97" s="13"/>
    </row>
    <row r="98" spans="1:22" s="40" customFormat="1" ht="16.5" customHeight="1" x14ac:dyDescent="0.2">
      <c r="A98" s="5" t="s">
        <v>109</v>
      </c>
      <c r="B98" s="5" t="s">
        <v>111</v>
      </c>
      <c r="C98" s="5" t="s">
        <v>113</v>
      </c>
      <c r="D98" s="5" t="s">
        <v>115</v>
      </c>
      <c r="E98" s="5"/>
      <c r="F98" s="5"/>
      <c r="G98" s="5"/>
      <c r="H98" s="5" t="s">
        <v>3</v>
      </c>
      <c r="I98" s="5" t="s">
        <v>4</v>
      </c>
      <c r="J98" s="5" t="s">
        <v>5</v>
      </c>
      <c r="K98" s="16" t="s">
        <v>116</v>
      </c>
      <c r="L98" s="13">
        <f>+L99</f>
        <v>11496900000</v>
      </c>
      <c r="M98" s="13">
        <f t="shared" si="83"/>
        <v>0</v>
      </c>
      <c r="N98" s="13">
        <f t="shared" si="83"/>
        <v>11464580690.07</v>
      </c>
      <c r="O98" s="13">
        <f t="shared" si="83"/>
        <v>32319309.93</v>
      </c>
      <c r="P98" s="13">
        <f t="shared" si="83"/>
        <v>11464580690.07</v>
      </c>
      <c r="Q98" s="48">
        <f t="shared" si="81"/>
        <v>0.99718886743991852</v>
      </c>
      <c r="R98" s="13">
        <f t="shared" si="83"/>
        <v>11464580690.07</v>
      </c>
      <c r="S98" s="48">
        <f t="shared" si="82"/>
        <v>0.99718886743991852</v>
      </c>
      <c r="T98" s="13">
        <f t="shared" si="83"/>
        <v>11464580690.07</v>
      </c>
      <c r="U98" s="48">
        <f t="shared" si="84"/>
        <v>0.99718886743991852</v>
      </c>
      <c r="V98" s="13"/>
    </row>
    <row r="99" spans="1:22" s="40" customFormat="1" ht="16.5" customHeight="1" x14ac:dyDescent="0.2">
      <c r="A99" s="5" t="s">
        <v>109</v>
      </c>
      <c r="B99" s="5" t="s">
        <v>111</v>
      </c>
      <c r="C99" s="5" t="s">
        <v>113</v>
      </c>
      <c r="D99" s="5" t="s">
        <v>115</v>
      </c>
      <c r="E99" s="5" t="s">
        <v>117</v>
      </c>
      <c r="F99" s="5"/>
      <c r="G99" s="5"/>
      <c r="H99" s="5" t="s">
        <v>3</v>
      </c>
      <c r="I99" s="5" t="s">
        <v>4</v>
      </c>
      <c r="J99" s="5" t="s">
        <v>5</v>
      </c>
      <c r="K99" s="16" t="s">
        <v>122</v>
      </c>
      <c r="L99" s="13">
        <f>+L100+L102</f>
        <v>11496900000</v>
      </c>
      <c r="M99" s="13">
        <f t="shared" ref="M99:T99" si="85">+M100+M102</f>
        <v>0</v>
      </c>
      <c r="N99" s="13">
        <f t="shared" si="85"/>
        <v>11464580690.07</v>
      </c>
      <c r="O99" s="13">
        <f t="shared" si="85"/>
        <v>32319309.93</v>
      </c>
      <c r="P99" s="13">
        <f t="shared" si="85"/>
        <v>11464580690.07</v>
      </c>
      <c r="Q99" s="48">
        <f t="shared" si="81"/>
        <v>0.99718886743991852</v>
      </c>
      <c r="R99" s="13">
        <f t="shared" si="85"/>
        <v>11464580690.07</v>
      </c>
      <c r="S99" s="48">
        <f t="shared" si="82"/>
        <v>0.99718886743991852</v>
      </c>
      <c r="T99" s="13">
        <f t="shared" si="85"/>
        <v>11464580690.07</v>
      </c>
      <c r="U99" s="48">
        <f t="shared" si="84"/>
        <v>0.99718886743991852</v>
      </c>
      <c r="V99" s="13"/>
    </row>
    <row r="100" spans="1:22" s="40" customFormat="1" ht="16.5" customHeight="1" x14ac:dyDescent="0.2">
      <c r="A100" s="5" t="s">
        <v>109</v>
      </c>
      <c r="B100" s="5" t="s">
        <v>111</v>
      </c>
      <c r="C100" s="5" t="s">
        <v>113</v>
      </c>
      <c r="D100" s="5" t="s">
        <v>115</v>
      </c>
      <c r="E100" s="5" t="s">
        <v>117</v>
      </c>
      <c r="F100" s="5" t="s">
        <v>118</v>
      </c>
      <c r="G100" s="5"/>
      <c r="H100" s="5" t="s">
        <v>3</v>
      </c>
      <c r="I100" s="5" t="s">
        <v>4</v>
      </c>
      <c r="J100" s="5" t="s">
        <v>5</v>
      </c>
      <c r="K100" s="16" t="s">
        <v>119</v>
      </c>
      <c r="L100" s="13">
        <f>+L101</f>
        <v>8205322313</v>
      </c>
      <c r="M100" s="13">
        <f t="shared" ref="M100:T100" si="86">+M101</f>
        <v>0</v>
      </c>
      <c r="N100" s="13">
        <f t="shared" si="86"/>
        <v>8203520718.1700001</v>
      </c>
      <c r="O100" s="13">
        <f t="shared" si="86"/>
        <v>1801594.83</v>
      </c>
      <c r="P100" s="13">
        <f t="shared" si="86"/>
        <v>8203520718.1700001</v>
      </c>
      <c r="Q100" s="48">
        <f t="shared" si="81"/>
        <v>0.99978043582430087</v>
      </c>
      <c r="R100" s="13">
        <f t="shared" si="86"/>
        <v>8203520718.1700001</v>
      </c>
      <c r="S100" s="48">
        <f t="shared" si="82"/>
        <v>0.99978043582430087</v>
      </c>
      <c r="T100" s="13">
        <f t="shared" si="86"/>
        <v>8203520718.1700001</v>
      </c>
      <c r="U100" s="48">
        <f t="shared" si="84"/>
        <v>0.99978043582430087</v>
      </c>
      <c r="V100" s="13"/>
    </row>
    <row r="101" spans="1:22" s="37" customFormat="1" ht="16.5" customHeight="1" x14ac:dyDescent="0.2">
      <c r="A101" s="7" t="s">
        <v>109</v>
      </c>
      <c r="B101" s="7" t="s">
        <v>111</v>
      </c>
      <c r="C101" s="7" t="s">
        <v>113</v>
      </c>
      <c r="D101" s="7" t="s">
        <v>115</v>
      </c>
      <c r="E101" s="7" t="s">
        <v>117</v>
      </c>
      <c r="F101" s="7" t="s">
        <v>118</v>
      </c>
      <c r="G101" s="7" t="s">
        <v>31</v>
      </c>
      <c r="H101" s="7" t="s">
        <v>3</v>
      </c>
      <c r="I101" s="7" t="s">
        <v>4</v>
      </c>
      <c r="J101" s="7" t="s">
        <v>5</v>
      </c>
      <c r="K101" s="18" t="s">
        <v>123</v>
      </c>
      <c r="L101" s="39">
        <v>8205322313</v>
      </c>
      <c r="M101" s="39"/>
      <c r="N101" s="39">
        <v>8203520718.1700001</v>
      </c>
      <c r="O101" s="39">
        <v>1801594.83</v>
      </c>
      <c r="P101" s="39">
        <v>8203520718.1700001</v>
      </c>
      <c r="Q101" s="43">
        <f t="shared" si="81"/>
        <v>0.99978043582430087</v>
      </c>
      <c r="R101" s="39">
        <v>8203520718.1700001</v>
      </c>
      <c r="S101" s="50">
        <f>+R101/L101</f>
        <v>0.99978043582430087</v>
      </c>
      <c r="T101" s="39">
        <v>8203520718.1700001</v>
      </c>
      <c r="U101" s="50">
        <f t="shared" si="84"/>
        <v>0.99978043582430087</v>
      </c>
    </row>
    <row r="102" spans="1:22" s="40" customFormat="1" ht="16.5" customHeight="1" x14ac:dyDescent="0.2">
      <c r="A102" s="5" t="s">
        <v>109</v>
      </c>
      <c r="B102" s="5" t="s">
        <v>111</v>
      </c>
      <c r="C102" s="5" t="s">
        <v>113</v>
      </c>
      <c r="D102" s="5" t="s">
        <v>115</v>
      </c>
      <c r="E102" s="5" t="s">
        <v>117</v>
      </c>
      <c r="F102" s="5" t="s">
        <v>120</v>
      </c>
      <c r="G102" s="5"/>
      <c r="H102" s="5" t="s">
        <v>3</v>
      </c>
      <c r="I102" s="5" t="s">
        <v>4</v>
      </c>
      <c r="J102" s="5" t="s">
        <v>5</v>
      </c>
      <c r="K102" s="16" t="s">
        <v>121</v>
      </c>
      <c r="L102" s="41">
        <f>+L103</f>
        <v>3291577687</v>
      </c>
      <c r="M102" s="41">
        <f t="shared" ref="M102:T102" si="87">+M103</f>
        <v>0</v>
      </c>
      <c r="N102" s="41">
        <f t="shared" si="87"/>
        <v>3261059971.9000001</v>
      </c>
      <c r="O102" s="41">
        <f t="shared" si="87"/>
        <v>30517715.100000001</v>
      </c>
      <c r="P102" s="41">
        <f t="shared" si="87"/>
        <v>3261059971.9000001</v>
      </c>
      <c r="Q102" s="43">
        <f t="shared" si="81"/>
        <v>0.99072854478855876</v>
      </c>
      <c r="R102" s="41">
        <f t="shared" si="87"/>
        <v>3261059971.9000001</v>
      </c>
      <c r="S102" s="52">
        <f t="shared" si="87"/>
        <v>0.99072854478855876</v>
      </c>
      <c r="T102" s="41">
        <f t="shared" si="87"/>
        <v>3261059971.9000001</v>
      </c>
      <c r="U102" s="48">
        <f t="shared" ref="U102:U103" si="88">+T102/L102</f>
        <v>0.99072854478855876</v>
      </c>
    </row>
    <row r="103" spans="1:22" s="37" customFormat="1" ht="16.5" customHeight="1" x14ac:dyDescent="0.2">
      <c r="A103" s="7" t="s">
        <v>109</v>
      </c>
      <c r="B103" s="7" t="s">
        <v>111</v>
      </c>
      <c r="C103" s="7" t="s">
        <v>113</v>
      </c>
      <c r="D103" s="7" t="s">
        <v>115</v>
      </c>
      <c r="E103" s="7" t="s">
        <v>117</v>
      </c>
      <c r="F103" s="7" t="s">
        <v>120</v>
      </c>
      <c r="G103" s="7" t="s">
        <v>31</v>
      </c>
      <c r="H103" s="7" t="s">
        <v>3</v>
      </c>
      <c r="I103" s="7" t="s">
        <v>4</v>
      </c>
      <c r="J103" s="7" t="s">
        <v>5</v>
      </c>
      <c r="K103" s="18" t="s">
        <v>124</v>
      </c>
      <c r="L103" s="39">
        <v>3291577687</v>
      </c>
      <c r="M103" s="39"/>
      <c r="N103" s="39">
        <v>3261059971.9000001</v>
      </c>
      <c r="O103" s="39">
        <v>30517715.100000001</v>
      </c>
      <c r="P103" s="39">
        <v>3261059971.9000001</v>
      </c>
      <c r="Q103" s="43">
        <f t="shared" si="81"/>
        <v>0.99072854478855876</v>
      </c>
      <c r="R103" s="39">
        <v>3261059971.9000001</v>
      </c>
      <c r="S103" s="50">
        <f>+R103/L103</f>
        <v>0.99072854478855876</v>
      </c>
      <c r="T103" s="39">
        <v>3261059971.9000001</v>
      </c>
      <c r="U103" s="50">
        <f t="shared" si="88"/>
        <v>0.99072854478855876</v>
      </c>
    </row>
    <row r="104" spans="1:22" s="40" customFormat="1" ht="16.5" customHeight="1" x14ac:dyDescent="0.2">
      <c r="A104" s="5" t="s">
        <v>109</v>
      </c>
      <c r="B104" s="5" t="s">
        <v>125</v>
      </c>
      <c r="C104" s="5"/>
      <c r="D104" s="5"/>
      <c r="E104" s="5"/>
      <c r="F104" s="5"/>
      <c r="G104" s="5"/>
      <c r="H104" s="5" t="s">
        <v>3</v>
      </c>
      <c r="I104" s="5" t="s">
        <v>4</v>
      </c>
      <c r="J104" s="5" t="s">
        <v>5</v>
      </c>
      <c r="K104" s="16" t="s">
        <v>126</v>
      </c>
      <c r="L104" s="13">
        <f>+L105</f>
        <v>6520017000</v>
      </c>
      <c r="M104" s="13">
        <f t="shared" ref="M104:T106" si="89">+M105</f>
        <v>0</v>
      </c>
      <c r="N104" s="13">
        <f t="shared" si="89"/>
        <v>6471011955.1000004</v>
      </c>
      <c r="O104" s="13">
        <f t="shared" si="89"/>
        <v>49005044.899999999</v>
      </c>
      <c r="P104" s="13">
        <f t="shared" si="89"/>
        <v>6471011955.1000004</v>
      </c>
      <c r="Q104" s="48">
        <f t="shared" ref="Q104:Q109" si="90">+P104/L104</f>
        <v>0.99248390841618972</v>
      </c>
      <c r="R104" s="13">
        <f t="shared" si="89"/>
        <v>6471011955.1000004</v>
      </c>
      <c r="S104" s="48">
        <f t="shared" ref="S104:S108" si="91">+R104/L104</f>
        <v>0.99248390841618972</v>
      </c>
      <c r="T104" s="13">
        <f t="shared" si="89"/>
        <v>6471011955.1000004</v>
      </c>
      <c r="U104" s="48">
        <f t="shared" ref="U104:U109" si="92">+T104/L104</f>
        <v>0.99248390841618972</v>
      </c>
    </row>
    <row r="105" spans="1:22" s="40" customFormat="1" ht="16.5" customHeight="1" x14ac:dyDescent="0.2">
      <c r="A105" s="5" t="s">
        <v>109</v>
      </c>
      <c r="B105" s="5" t="s">
        <v>125</v>
      </c>
      <c r="C105" s="5" t="s">
        <v>113</v>
      </c>
      <c r="D105" s="5"/>
      <c r="E105" s="5"/>
      <c r="F105" s="5"/>
      <c r="G105" s="5"/>
      <c r="H105" s="5" t="s">
        <v>3</v>
      </c>
      <c r="I105" s="5" t="s">
        <v>4</v>
      </c>
      <c r="J105" s="5" t="s">
        <v>5</v>
      </c>
      <c r="K105" s="16" t="s">
        <v>114</v>
      </c>
      <c r="L105" s="13">
        <f>+L106</f>
        <v>6520017000</v>
      </c>
      <c r="M105" s="13">
        <f t="shared" si="89"/>
        <v>0</v>
      </c>
      <c r="N105" s="13">
        <f t="shared" si="89"/>
        <v>6471011955.1000004</v>
      </c>
      <c r="O105" s="13">
        <f t="shared" si="89"/>
        <v>49005044.899999999</v>
      </c>
      <c r="P105" s="13">
        <f t="shared" si="89"/>
        <v>6471011955.1000004</v>
      </c>
      <c r="Q105" s="48">
        <f t="shared" si="90"/>
        <v>0.99248390841618972</v>
      </c>
      <c r="R105" s="13">
        <f t="shared" si="89"/>
        <v>6471011955.1000004</v>
      </c>
      <c r="S105" s="48">
        <f t="shared" si="91"/>
        <v>0.99248390841618972</v>
      </c>
      <c r="T105" s="13">
        <f t="shared" si="89"/>
        <v>6471011955.1000004</v>
      </c>
      <c r="U105" s="48">
        <f t="shared" si="92"/>
        <v>0.99248390841618972</v>
      </c>
    </row>
    <row r="106" spans="1:22" s="40" customFormat="1" ht="16.5" customHeight="1" x14ac:dyDescent="0.2">
      <c r="A106" s="5" t="s">
        <v>109</v>
      </c>
      <c r="B106" s="5" t="s">
        <v>125</v>
      </c>
      <c r="C106" s="5" t="s">
        <v>113</v>
      </c>
      <c r="D106" s="5" t="s">
        <v>127</v>
      </c>
      <c r="E106" s="5" t="s">
        <v>0</v>
      </c>
      <c r="F106" s="5" t="s">
        <v>0</v>
      </c>
      <c r="G106" s="5" t="s">
        <v>0</v>
      </c>
      <c r="H106" s="5" t="s">
        <v>3</v>
      </c>
      <c r="I106" s="5" t="s">
        <v>4</v>
      </c>
      <c r="J106" s="5" t="s">
        <v>5</v>
      </c>
      <c r="K106" s="16" t="s">
        <v>128</v>
      </c>
      <c r="L106" s="13">
        <f>+L107</f>
        <v>6520017000</v>
      </c>
      <c r="M106" s="13">
        <f t="shared" si="89"/>
        <v>0</v>
      </c>
      <c r="N106" s="13">
        <f t="shared" si="89"/>
        <v>6471011955.1000004</v>
      </c>
      <c r="O106" s="13">
        <f t="shared" si="89"/>
        <v>49005044.899999999</v>
      </c>
      <c r="P106" s="13">
        <f t="shared" si="89"/>
        <v>6471011955.1000004</v>
      </c>
      <c r="Q106" s="48">
        <f t="shared" si="90"/>
        <v>0.99248390841618972</v>
      </c>
      <c r="R106" s="13">
        <f t="shared" si="89"/>
        <v>6471011955.1000004</v>
      </c>
      <c r="S106" s="48">
        <f t="shared" si="91"/>
        <v>0.99248390841618972</v>
      </c>
      <c r="T106" s="13">
        <f t="shared" si="89"/>
        <v>6471011955.1000004</v>
      </c>
      <c r="U106" s="48">
        <f t="shared" si="92"/>
        <v>0.99248390841618972</v>
      </c>
    </row>
    <row r="107" spans="1:22" s="40" customFormat="1" ht="16.5" customHeight="1" x14ac:dyDescent="0.2">
      <c r="A107" s="5" t="s">
        <v>109</v>
      </c>
      <c r="B107" s="5" t="s">
        <v>125</v>
      </c>
      <c r="C107" s="5" t="s">
        <v>113</v>
      </c>
      <c r="D107" s="5" t="s">
        <v>127</v>
      </c>
      <c r="E107" s="5" t="s">
        <v>129</v>
      </c>
      <c r="F107" s="5"/>
      <c r="G107" s="5"/>
      <c r="H107" s="5" t="s">
        <v>3</v>
      </c>
      <c r="I107" s="5" t="s">
        <v>4</v>
      </c>
      <c r="J107" s="5" t="s">
        <v>5</v>
      </c>
      <c r="K107" s="16" t="s">
        <v>140</v>
      </c>
      <c r="L107" s="13">
        <f>+L108+L110+L112+L114+L116</f>
        <v>6520017000</v>
      </c>
      <c r="M107" s="13">
        <f t="shared" ref="M107:T107" si="93">+M108+M110+M112+M114+M116</f>
        <v>0</v>
      </c>
      <c r="N107" s="13">
        <f t="shared" si="93"/>
        <v>6471011955.1000004</v>
      </c>
      <c r="O107" s="13">
        <f t="shared" si="93"/>
        <v>49005044.899999999</v>
      </c>
      <c r="P107" s="13">
        <f t="shared" si="93"/>
        <v>6471011955.1000004</v>
      </c>
      <c r="Q107" s="48">
        <f t="shared" si="90"/>
        <v>0.99248390841618972</v>
      </c>
      <c r="R107" s="13">
        <f t="shared" si="93"/>
        <v>6471011955.1000004</v>
      </c>
      <c r="S107" s="48">
        <f t="shared" si="91"/>
        <v>0.99248390841618972</v>
      </c>
      <c r="T107" s="13">
        <f t="shared" si="93"/>
        <v>6471011955.1000004</v>
      </c>
      <c r="U107" s="48">
        <f t="shared" si="92"/>
        <v>0.99248390841618972</v>
      </c>
    </row>
    <row r="108" spans="1:22" s="40" customFormat="1" ht="16.5" customHeight="1" x14ac:dyDescent="0.2">
      <c r="A108" s="5" t="s">
        <v>109</v>
      </c>
      <c r="B108" s="5" t="s">
        <v>125</v>
      </c>
      <c r="C108" s="5" t="s">
        <v>113</v>
      </c>
      <c r="D108" s="5" t="s">
        <v>127</v>
      </c>
      <c r="E108" s="5" t="s">
        <v>129</v>
      </c>
      <c r="F108" s="5" t="s">
        <v>130</v>
      </c>
      <c r="G108" s="5"/>
      <c r="H108" s="5" t="s">
        <v>3</v>
      </c>
      <c r="I108" s="5" t="s">
        <v>4</v>
      </c>
      <c r="J108" s="5" t="s">
        <v>5</v>
      </c>
      <c r="K108" s="16" t="s">
        <v>131</v>
      </c>
      <c r="L108" s="13">
        <f>+L109</f>
        <v>44911000</v>
      </c>
      <c r="M108" s="13">
        <f t="shared" ref="M108:T108" si="94">+M109</f>
        <v>0</v>
      </c>
      <c r="N108" s="13">
        <f t="shared" si="94"/>
        <v>39198322</v>
      </c>
      <c r="O108" s="13">
        <f t="shared" si="94"/>
        <v>5712678</v>
      </c>
      <c r="P108" s="13">
        <f t="shared" si="94"/>
        <v>39198322</v>
      </c>
      <c r="Q108" s="48">
        <f t="shared" si="90"/>
        <v>0.87280002671951196</v>
      </c>
      <c r="R108" s="13">
        <f t="shared" si="94"/>
        <v>39198322</v>
      </c>
      <c r="S108" s="48">
        <f t="shared" si="91"/>
        <v>0.87280002671951196</v>
      </c>
      <c r="T108" s="13">
        <f t="shared" si="94"/>
        <v>39198322</v>
      </c>
      <c r="U108" s="48">
        <f t="shared" si="92"/>
        <v>0.87280002671951196</v>
      </c>
    </row>
    <row r="109" spans="1:22" s="37" customFormat="1" ht="16.5" customHeight="1" x14ac:dyDescent="0.2">
      <c r="A109" s="7" t="s">
        <v>109</v>
      </c>
      <c r="B109" s="7" t="s">
        <v>125</v>
      </c>
      <c r="C109" s="7" t="s">
        <v>113</v>
      </c>
      <c r="D109" s="7" t="s">
        <v>127</v>
      </c>
      <c r="E109" s="7" t="s">
        <v>129</v>
      </c>
      <c r="F109" s="7" t="s">
        <v>130</v>
      </c>
      <c r="G109" s="7" t="s">
        <v>31</v>
      </c>
      <c r="H109" s="7" t="s">
        <v>3</v>
      </c>
      <c r="I109" s="7" t="s">
        <v>4</v>
      </c>
      <c r="J109" s="7" t="s">
        <v>5</v>
      </c>
      <c r="K109" s="18" t="s">
        <v>141</v>
      </c>
      <c r="L109" s="39">
        <v>44911000</v>
      </c>
      <c r="M109" s="39"/>
      <c r="N109" s="39">
        <v>39198322</v>
      </c>
      <c r="O109" s="39">
        <v>5712678</v>
      </c>
      <c r="P109" s="39">
        <v>39198322</v>
      </c>
      <c r="Q109" s="43">
        <f t="shared" si="90"/>
        <v>0.87280002671951196</v>
      </c>
      <c r="R109" s="39">
        <v>39198322</v>
      </c>
      <c r="S109" s="50">
        <f>+R109/L109</f>
        <v>0.87280002671951196</v>
      </c>
      <c r="T109" s="39">
        <v>39198322</v>
      </c>
      <c r="U109" s="50">
        <f t="shared" si="92"/>
        <v>0.87280002671951196</v>
      </c>
    </row>
    <row r="110" spans="1:22" s="40" customFormat="1" ht="16.5" customHeight="1" x14ac:dyDescent="0.2">
      <c r="A110" s="5" t="s">
        <v>109</v>
      </c>
      <c r="B110" s="5" t="s">
        <v>125</v>
      </c>
      <c r="C110" s="5" t="s">
        <v>113</v>
      </c>
      <c r="D110" s="5" t="s">
        <v>127</v>
      </c>
      <c r="E110" s="5" t="s">
        <v>129</v>
      </c>
      <c r="F110" s="5" t="s">
        <v>132</v>
      </c>
      <c r="G110" s="5"/>
      <c r="H110" s="5" t="s">
        <v>3</v>
      </c>
      <c r="I110" s="5" t="s">
        <v>4</v>
      </c>
      <c r="J110" s="5" t="s">
        <v>5</v>
      </c>
      <c r="K110" s="16" t="s">
        <v>133</v>
      </c>
      <c r="L110" s="41">
        <f>+L111</f>
        <v>3481827922</v>
      </c>
      <c r="M110" s="41">
        <f t="shared" ref="M110:T110" si="95">+M111</f>
        <v>0</v>
      </c>
      <c r="N110" s="41">
        <f t="shared" si="95"/>
        <v>3477831093.6100001</v>
      </c>
      <c r="O110" s="41">
        <f t="shared" si="95"/>
        <v>3996828.39</v>
      </c>
      <c r="P110" s="41">
        <f t="shared" si="95"/>
        <v>3477831093.6100001</v>
      </c>
      <c r="Q110" s="48">
        <f t="shared" ref="Q110:Q111" si="96">+P110/L110</f>
        <v>0.99885208905220568</v>
      </c>
      <c r="R110" s="41">
        <f t="shared" si="95"/>
        <v>3477831093.6100001</v>
      </c>
      <c r="S110" s="48">
        <f t="shared" ref="S110" si="97">+R110/L110</f>
        <v>0.99885208905220568</v>
      </c>
      <c r="T110" s="41">
        <f t="shared" si="95"/>
        <v>3477831093.6100001</v>
      </c>
      <c r="U110" s="48">
        <f t="shared" ref="U110:U111" si="98">+T110/L110</f>
        <v>0.99885208905220568</v>
      </c>
    </row>
    <row r="111" spans="1:22" s="37" customFormat="1" ht="16.5" customHeight="1" x14ac:dyDescent="0.2">
      <c r="A111" s="7" t="s">
        <v>109</v>
      </c>
      <c r="B111" s="7" t="s">
        <v>125</v>
      </c>
      <c r="C111" s="7" t="s">
        <v>113</v>
      </c>
      <c r="D111" s="7" t="s">
        <v>127</v>
      </c>
      <c r="E111" s="7" t="s">
        <v>129</v>
      </c>
      <c r="F111" s="7" t="s">
        <v>132</v>
      </c>
      <c r="G111" s="7" t="s">
        <v>31</v>
      </c>
      <c r="H111" s="7" t="s">
        <v>3</v>
      </c>
      <c r="I111" s="7" t="s">
        <v>4</v>
      </c>
      <c r="J111" s="7" t="s">
        <v>5</v>
      </c>
      <c r="K111" s="18" t="s">
        <v>142</v>
      </c>
      <c r="L111" s="39">
        <v>3481827922</v>
      </c>
      <c r="M111" s="39"/>
      <c r="N111" s="39">
        <v>3477831093.6100001</v>
      </c>
      <c r="O111" s="39">
        <v>3996828.39</v>
      </c>
      <c r="P111" s="39">
        <v>3477831093.6100001</v>
      </c>
      <c r="Q111" s="43">
        <f t="shared" si="96"/>
        <v>0.99885208905220568</v>
      </c>
      <c r="R111" s="39">
        <v>3477831093.6100001</v>
      </c>
      <c r="S111" s="50">
        <f>+R111/L111</f>
        <v>0.99885208905220568</v>
      </c>
      <c r="T111" s="39">
        <v>3477831093.6100001</v>
      </c>
      <c r="U111" s="50">
        <f t="shared" si="98"/>
        <v>0.99885208905220568</v>
      </c>
    </row>
    <row r="112" spans="1:22" s="40" customFormat="1" ht="16.5" customHeight="1" x14ac:dyDescent="0.2">
      <c r="A112" s="5" t="s">
        <v>109</v>
      </c>
      <c r="B112" s="5" t="s">
        <v>125</v>
      </c>
      <c r="C112" s="5" t="s">
        <v>113</v>
      </c>
      <c r="D112" s="5" t="s">
        <v>127</v>
      </c>
      <c r="E112" s="5" t="s">
        <v>129</v>
      </c>
      <c r="F112" s="5" t="s">
        <v>134</v>
      </c>
      <c r="G112" s="5"/>
      <c r="H112" s="5" t="s">
        <v>3</v>
      </c>
      <c r="I112" s="5" t="s">
        <v>4</v>
      </c>
      <c r="J112" s="5" t="s">
        <v>5</v>
      </c>
      <c r="K112" s="16" t="s">
        <v>135</v>
      </c>
      <c r="L112" s="41">
        <f>+L113</f>
        <v>2135279859</v>
      </c>
      <c r="M112" s="41">
        <f t="shared" ref="M112:T112" si="99">+M113</f>
        <v>0</v>
      </c>
      <c r="N112" s="41">
        <f t="shared" si="99"/>
        <v>2129549191</v>
      </c>
      <c r="O112" s="41">
        <f t="shared" si="99"/>
        <v>5730668</v>
      </c>
      <c r="P112" s="41">
        <f t="shared" si="99"/>
        <v>2129549191</v>
      </c>
      <c r="Q112" s="48">
        <f t="shared" ref="Q112:Q113" si="100">+P112/L112</f>
        <v>0.99731619816679029</v>
      </c>
      <c r="R112" s="41">
        <f t="shared" si="99"/>
        <v>2129549191</v>
      </c>
      <c r="S112" s="48">
        <f t="shared" ref="S112" si="101">+R112/L112</f>
        <v>0.99731619816679029</v>
      </c>
      <c r="T112" s="41">
        <f t="shared" si="99"/>
        <v>2129549191</v>
      </c>
      <c r="U112" s="48">
        <f t="shared" ref="U112:U113" si="102">+T112/L112</f>
        <v>0.99731619816679029</v>
      </c>
    </row>
    <row r="113" spans="1:21" s="37" customFormat="1" ht="16.5" customHeight="1" x14ac:dyDescent="0.2">
      <c r="A113" s="7" t="s">
        <v>109</v>
      </c>
      <c r="B113" s="7" t="s">
        <v>125</v>
      </c>
      <c r="C113" s="7" t="s">
        <v>113</v>
      </c>
      <c r="D113" s="7" t="s">
        <v>127</v>
      </c>
      <c r="E113" s="7" t="s">
        <v>129</v>
      </c>
      <c r="F113" s="7" t="s">
        <v>134</v>
      </c>
      <c r="G113" s="7" t="s">
        <v>31</v>
      </c>
      <c r="H113" s="7" t="s">
        <v>3</v>
      </c>
      <c r="I113" s="7" t="s">
        <v>4</v>
      </c>
      <c r="J113" s="7" t="s">
        <v>5</v>
      </c>
      <c r="K113" s="18" t="s">
        <v>143</v>
      </c>
      <c r="L113" s="39">
        <v>2135279859</v>
      </c>
      <c r="M113" s="39"/>
      <c r="N113" s="39">
        <v>2129549191</v>
      </c>
      <c r="O113" s="39">
        <v>5730668</v>
      </c>
      <c r="P113" s="39">
        <v>2129549191</v>
      </c>
      <c r="Q113" s="43">
        <f t="shared" si="100"/>
        <v>0.99731619816679029</v>
      </c>
      <c r="R113" s="39">
        <v>2129549191</v>
      </c>
      <c r="S113" s="50">
        <f>+R113/L113</f>
        <v>0.99731619816679029</v>
      </c>
      <c r="T113" s="39">
        <v>2129549191</v>
      </c>
      <c r="U113" s="50">
        <f t="shared" si="102"/>
        <v>0.99731619816679029</v>
      </c>
    </row>
    <row r="114" spans="1:21" s="40" customFormat="1" ht="16.5" customHeight="1" x14ac:dyDescent="0.2">
      <c r="A114" s="5" t="s">
        <v>109</v>
      </c>
      <c r="B114" s="5" t="s">
        <v>125</v>
      </c>
      <c r="C114" s="5" t="s">
        <v>113</v>
      </c>
      <c r="D114" s="5" t="s">
        <v>127</v>
      </c>
      <c r="E114" s="5" t="s">
        <v>129</v>
      </c>
      <c r="F114" s="5" t="s">
        <v>136</v>
      </c>
      <c r="G114" s="5"/>
      <c r="H114" s="5" t="s">
        <v>3</v>
      </c>
      <c r="I114" s="5" t="s">
        <v>4</v>
      </c>
      <c r="J114" s="5" t="s">
        <v>5</v>
      </c>
      <c r="K114" s="16" t="s">
        <v>137</v>
      </c>
      <c r="L114" s="41">
        <f>+L115</f>
        <v>473305000</v>
      </c>
      <c r="M114" s="41">
        <f t="shared" ref="M114:T114" si="103">+M115</f>
        <v>0</v>
      </c>
      <c r="N114" s="41">
        <f t="shared" si="103"/>
        <v>440283363</v>
      </c>
      <c r="O114" s="41">
        <f t="shared" si="103"/>
        <v>33021637</v>
      </c>
      <c r="P114" s="41">
        <f t="shared" si="103"/>
        <v>440283363</v>
      </c>
      <c r="Q114" s="48">
        <f t="shared" ref="Q114:Q115" si="104">+P114/L114</f>
        <v>0.93023180190363508</v>
      </c>
      <c r="R114" s="41">
        <f t="shared" si="103"/>
        <v>440283363</v>
      </c>
      <c r="S114" s="48">
        <f t="shared" ref="S114" si="105">+R114/L114</f>
        <v>0.93023180190363508</v>
      </c>
      <c r="T114" s="41">
        <f t="shared" si="103"/>
        <v>440283363</v>
      </c>
      <c r="U114" s="48">
        <f t="shared" ref="U114:U115" si="106">+T114/L114</f>
        <v>0.93023180190363508</v>
      </c>
    </row>
    <row r="115" spans="1:21" s="37" customFormat="1" ht="16.5" customHeight="1" x14ac:dyDescent="0.2">
      <c r="A115" s="7" t="s">
        <v>109</v>
      </c>
      <c r="B115" s="7" t="s">
        <v>125</v>
      </c>
      <c r="C115" s="7" t="s">
        <v>113</v>
      </c>
      <c r="D115" s="7" t="s">
        <v>127</v>
      </c>
      <c r="E115" s="7" t="s">
        <v>129</v>
      </c>
      <c r="F115" s="7" t="s">
        <v>136</v>
      </c>
      <c r="G115" s="7" t="s">
        <v>31</v>
      </c>
      <c r="H115" s="7" t="s">
        <v>3</v>
      </c>
      <c r="I115" s="7" t="s">
        <v>4</v>
      </c>
      <c r="J115" s="7" t="s">
        <v>5</v>
      </c>
      <c r="K115" s="18" t="s">
        <v>144</v>
      </c>
      <c r="L115" s="39">
        <v>473305000</v>
      </c>
      <c r="M115" s="39"/>
      <c r="N115" s="39">
        <v>440283363</v>
      </c>
      <c r="O115" s="39">
        <v>33021637</v>
      </c>
      <c r="P115" s="39">
        <v>440283363</v>
      </c>
      <c r="Q115" s="43">
        <f t="shared" si="104"/>
        <v>0.93023180190363508</v>
      </c>
      <c r="R115" s="39">
        <v>440283363</v>
      </c>
      <c r="S115" s="50">
        <f>+R115/L115</f>
        <v>0.93023180190363508</v>
      </c>
      <c r="T115" s="39">
        <v>440283363</v>
      </c>
      <c r="U115" s="50">
        <f t="shared" si="106"/>
        <v>0.93023180190363508</v>
      </c>
    </row>
    <row r="116" spans="1:21" s="40" customFormat="1" ht="16.5" customHeight="1" x14ac:dyDescent="0.2">
      <c r="A116" s="5" t="s">
        <v>109</v>
      </c>
      <c r="B116" s="5" t="s">
        <v>125</v>
      </c>
      <c r="C116" s="5" t="s">
        <v>113</v>
      </c>
      <c r="D116" s="5" t="s">
        <v>127</v>
      </c>
      <c r="E116" s="5" t="s">
        <v>129</v>
      </c>
      <c r="F116" s="5" t="s">
        <v>138</v>
      </c>
      <c r="G116" s="5"/>
      <c r="H116" s="5" t="s">
        <v>3</v>
      </c>
      <c r="I116" s="5" t="s">
        <v>4</v>
      </c>
      <c r="J116" s="5" t="s">
        <v>5</v>
      </c>
      <c r="K116" s="16" t="s">
        <v>139</v>
      </c>
      <c r="L116" s="41">
        <f>+L117</f>
        <v>384693219</v>
      </c>
      <c r="M116" s="41">
        <f t="shared" ref="M116:T116" si="107">+M117</f>
        <v>0</v>
      </c>
      <c r="N116" s="41">
        <f t="shared" si="107"/>
        <v>384149985.49000001</v>
      </c>
      <c r="O116" s="41">
        <f t="shared" si="107"/>
        <v>543233.51</v>
      </c>
      <c r="P116" s="41">
        <f t="shared" si="107"/>
        <v>384149985.49000001</v>
      </c>
      <c r="Q116" s="48">
        <f t="shared" ref="Q116:Q117" si="108">+P116/L116</f>
        <v>0.99858787864415155</v>
      </c>
      <c r="R116" s="41">
        <f t="shared" si="107"/>
        <v>384149985.49000001</v>
      </c>
      <c r="S116" s="48">
        <f t="shared" ref="S116" si="109">+R116/L116</f>
        <v>0.99858787864415155</v>
      </c>
      <c r="T116" s="41">
        <f t="shared" si="107"/>
        <v>384149985.49000001</v>
      </c>
      <c r="U116" s="48">
        <f t="shared" ref="U116:U117" si="110">+T116/L116</f>
        <v>0.99858787864415155</v>
      </c>
    </row>
    <row r="117" spans="1:21" s="37" customFormat="1" ht="16.5" customHeight="1" x14ac:dyDescent="0.2">
      <c r="A117" s="7" t="s">
        <v>109</v>
      </c>
      <c r="B117" s="7" t="s">
        <v>125</v>
      </c>
      <c r="C117" s="7" t="s">
        <v>113</v>
      </c>
      <c r="D117" s="7" t="s">
        <v>127</v>
      </c>
      <c r="E117" s="7" t="s">
        <v>129</v>
      </c>
      <c r="F117" s="7" t="s">
        <v>138</v>
      </c>
      <c r="G117" s="7" t="s">
        <v>31</v>
      </c>
      <c r="H117" s="7" t="s">
        <v>3</v>
      </c>
      <c r="I117" s="7" t="s">
        <v>4</v>
      </c>
      <c r="J117" s="7" t="s">
        <v>5</v>
      </c>
      <c r="K117" s="18" t="s">
        <v>145</v>
      </c>
      <c r="L117" s="39">
        <v>384693219</v>
      </c>
      <c r="M117" s="39"/>
      <c r="N117" s="39">
        <v>384149985.49000001</v>
      </c>
      <c r="O117" s="39">
        <v>543233.51</v>
      </c>
      <c r="P117" s="39">
        <v>384149985.49000001</v>
      </c>
      <c r="Q117" s="43">
        <f t="shared" si="108"/>
        <v>0.99858787864415155</v>
      </c>
      <c r="R117" s="39">
        <v>384149985.49000001</v>
      </c>
      <c r="S117" s="50">
        <f>+R117/L117</f>
        <v>0.99858787864415155</v>
      </c>
      <c r="T117" s="39">
        <v>384149985.49000001</v>
      </c>
      <c r="U117" s="50">
        <f t="shared" si="110"/>
        <v>0.99858787864415155</v>
      </c>
    </row>
    <row r="118" spans="1:21" s="36" customFormat="1" ht="16.5" customHeight="1" x14ac:dyDescent="0.2">
      <c r="A118" s="45" t="s">
        <v>167</v>
      </c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6">
        <f>+L95+L6</f>
        <v>54686560719</v>
      </c>
      <c r="M118" s="46">
        <f t="shared" ref="M118:P118" si="111">+M95+M6</f>
        <v>34552000</v>
      </c>
      <c r="N118" s="46">
        <f t="shared" si="111"/>
        <v>53373434864.639999</v>
      </c>
      <c r="O118" s="46">
        <f t="shared" si="111"/>
        <v>1278573854.3599999</v>
      </c>
      <c r="P118" s="46">
        <f t="shared" si="111"/>
        <v>53361004614.639999</v>
      </c>
      <c r="Q118" s="49">
        <f t="shared" ref="Q118" si="112">+P118/L118</f>
        <v>0.97576084348819803</v>
      </c>
      <c r="R118" s="46">
        <f t="shared" ref="R118:T118" si="113">+R95+R6</f>
        <v>53361004614.639999</v>
      </c>
      <c r="S118" s="49">
        <f t="shared" ref="S118" si="114">+R118/L118</f>
        <v>0.97576084348819803</v>
      </c>
      <c r="T118" s="46">
        <f t="shared" si="113"/>
        <v>53361004614.639999</v>
      </c>
      <c r="U118" s="49">
        <f t="shared" ref="U118" si="115">+T118/L118</f>
        <v>0.97576084348819803</v>
      </c>
    </row>
    <row r="119" spans="1:21" s="36" customFormat="1" ht="16.5" customHeight="1" x14ac:dyDescent="0.2">
      <c r="B119" s="28" t="s">
        <v>168</v>
      </c>
      <c r="Q119" s="14"/>
      <c r="S119" s="14"/>
      <c r="U119" s="14"/>
    </row>
    <row r="123" spans="1:21" x14ac:dyDescent="0.2">
      <c r="A123" s="1" t="s">
        <v>0</v>
      </c>
      <c r="B123" s="1" t="s">
        <v>0</v>
      </c>
      <c r="C123" s="1" t="s">
        <v>0</v>
      </c>
      <c r="D123" s="1" t="s">
        <v>0</v>
      </c>
      <c r="E123" s="1" t="s">
        <v>0</v>
      </c>
      <c r="F123" s="1" t="s">
        <v>0</v>
      </c>
      <c r="G123" s="1" t="s">
        <v>0</v>
      </c>
      <c r="H123" s="1" t="s">
        <v>0</v>
      </c>
      <c r="I123" s="1" t="s">
        <v>0</v>
      </c>
      <c r="J123" s="1" t="s">
        <v>0</v>
      </c>
      <c r="K123" s="1" t="s">
        <v>0</v>
      </c>
      <c r="L123" s="10" t="s">
        <v>0</v>
      </c>
      <c r="M123" s="10"/>
      <c r="N123" s="10" t="s">
        <v>0</v>
      </c>
      <c r="O123" s="10" t="s">
        <v>0</v>
      </c>
      <c r="P123" s="10" t="s">
        <v>0</v>
      </c>
      <c r="R123" s="10" t="s">
        <v>0</v>
      </c>
      <c r="S123" s="10" t="s">
        <v>0</v>
      </c>
      <c r="T123" s="10" t="s">
        <v>0</v>
      </c>
      <c r="U123" s="10" t="s">
        <v>0</v>
      </c>
    </row>
    <row r="124" spans="1:21" ht="0" hidden="1" customHeight="1" x14ac:dyDescent="0.2"/>
  </sheetData>
  <mergeCells count="16">
    <mergeCell ref="A118:K118"/>
    <mergeCell ref="B4:G5"/>
    <mergeCell ref="H4:H5"/>
    <mergeCell ref="I4:I5"/>
    <mergeCell ref="J4:J5"/>
    <mergeCell ref="K4:K5"/>
    <mergeCell ref="A4:A5"/>
    <mergeCell ref="T4:U4"/>
    <mergeCell ref="A1:U1"/>
    <mergeCell ref="A2:U2"/>
    <mergeCell ref="N4:N5"/>
    <mergeCell ref="O4:O5"/>
    <mergeCell ref="P4:Q4"/>
    <mergeCell ref="R4:S4"/>
    <mergeCell ref="L4:L5"/>
    <mergeCell ref="M4:M5"/>
  </mergeCells>
  <pageMargins left="0.39370078740157483" right="0.19685039370078741" top="0.39370078740157483" bottom="0.70866141732283472" header="0.39370078740157483" footer="0.39370078740157483"/>
  <pageSetup paperSize="5" scale="85" orientation="landscape" horizontalDpi="300" verticalDpi="300" r:id="rId1"/>
  <headerFooter alignWithMargins="0">
    <oddHeader>&amp;R&amp;"Aptos"&amp;10&amp;KFF0000 Información pública&amp;1#_x000D_</oddHeader>
    <oddFooter>&amp;R&amp;"Arial,Normal"&amp;8Página&amp;"-,Normal"&amp;P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16"/>
  <sheetViews>
    <sheetView showGridLines="0" workbookViewId="0">
      <selection activeCell="O15" sqref="O15:Q16"/>
    </sheetView>
  </sheetViews>
  <sheetFormatPr baseColWidth="10" defaultRowHeight="15" x14ac:dyDescent="0.25"/>
  <cols>
    <col min="1" max="37" width="3.140625" customWidth="1"/>
    <col min="38" max="48" width="10.85546875" customWidth="1"/>
    <col min="49" max="49" width="0.5703125" customWidth="1"/>
  </cols>
  <sheetData>
    <row r="1" spans="1:48" ht="18" customHeight="1" x14ac:dyDescent="0.25">
      <c r="A1" s="24" t="s">
        <v>146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</row>
    <row r="2" spans="1:48" x14ac:dyDescent="0.25">
      <c r="A2" s="24" t="s">
        <v>147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" t="s">
        <v>0</v>
      </c>
      <c r="AM2" s="2" t="s">
        <v>0</v>
      </c>
      <c r="AN2" s="2" t="s">
        <v>0</v>
      </c>
      <c r="AO2" s="2" t="s">
        <v>0</v>
      </c>
      <c r="AP2" s="2" t="s">
        <v>0</v>
      </c>
      <c r="AQ2" s="2" t="s">
        <v>0</v>
      </c>
      <c r="AR2" s="2" t="s">
        <v>0</v>
      </c>
      <c r="AS2" s="2" t="s">
        <v>0</v>
      </c>
      <c r="AT2" s="2" t="s">
        <v>0</v>
      </c>
      <c r="AU2" s="2" t="s">
        <v>0</v>
      </c>
      <c r="AV2" s="2" t="s">
        <v>0</v>
      </c>
    </row>
    <row r="3" spans="1:48" ht="0" hidden="1" customHeight="1" x14ac:dyDescent="0.25"/>
    <row r="15" spans="1:48" x14ac:dyDescent="0.25">
      <c r="O15" s="26" t="s">
        <v>153</v>
      </c>
      <c r="P15" s="26" t="s">
        <v>154</v>
      </c>
      <c r="Q15" s="26" t="s">
        <v>155</v>
      </c>
      <c r="R15" s="26" t="s">
        <v>156</v>
      </c>
      <c r="S15" s="27" t="s">
        <v>157</v>
      </c>
      <c r="T15" s="27"/>
      <c r="U15" s="27" t="s">
        <v>158</v>
      </c>
      <c r="V15" s="27"/>
      <c r="W15" s="27" t="s">
        <v>159</v>
      </c>
      <c r="X15" s="27"/>
    </row>
    <row r="16" spans="1:48" x14ac:dyDescent="0.25">
      <c r="O16" s="26"/>
      <c r="P16" s="26"/>
      <c r="Q16" s="26"/>
      <c r="R16" s="26"/>
      <c r="S16" s="3" t="s">
        <v>160</v>
      </c>
      <c r="T16" s="4" t="s">
        <v>161</v>
      </c>
      <c r="U16" s="3" t="s">
        <v>160</v>
      </c>
      <c r="V16" s="4" t="s">
        <v>161</v>
      </c>
      <c r="W16" s="3" t="s">
        <v>160</v>
      </c>
      <c r="X16" s="4" t="s">
        <v>161</v>
      </c>
    </row>
  </sheetData>
  <mergeCells count="9">
    <mergeCell ref="A1:AV1"/>
    <mergeCell ref="A2:AK2"/>
    <mergeCell ref="O15:O16"/>
    <mergeCell ref="P15:P16"/>
    <mergeCell ref="Q15:Q16"/>
    <mergeCell ref="R15:R16"/>
    <mergeCell ref="S15:T15"/>
    <mergeCell ref="U15:V15"/>
    <mergeCell ref="W15:X15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Header>&amp;R&amp;"Aptos"&amp;10&amp;KFF0000 Información pública&amp;1#_x000D_</oddHeader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Lorena Bernal Navarro</dc:creator>
  <cp:lastModifiedBy>Alma Lorena Bernal Navarro</cp:lastModifiedBy>
  <cp:lastPrinted>2026-01-29T20:48:44Z</cp:lastPrinted>
  <dcterms:created xsi:type="dcterms:W3CDTF">2026-01-28T20:11:07Z</dcterms:created>
  <dcterms:modified xsi:type="dcterms:W3CDTF">2026-01-29T20:56:03Z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9276b6-75f1-4620-a6a2-153244a3486e_Enabled">
    <vt:lpwstr>true</vt:lpwstr>
  </property>
  <property fmtid="{D5CDD505-2E9C-101B-9397-08002B2CF9AE}" pid="3" name="MSIP_Label_7c9276b6-75f1-4620-a6a2-153244a3486e_SetDate">
    <vt:lpwstr>2026-01-28T16:58:40Z</vt:lpwstr>
  </property>
  <property fmtid="{D5CDD505-2E9C-101B-9397-08002B2CF9AE}" pid="4" name="MSIP_Label_7c9276b6-75f1-4620-a6a2-153244a3486e_Method">
    <vt:lpwstr>Privileged</vt:lpwstr>
  </property>
  <property fmtid="{D5CDD505-2E9C-101B-9397-08002B2CF9AE}" pid="5" name="MSIP_Label_7c9276b6-75f1-4620-a6a2-153244a3486e_Name">
    <vt:lpwstr>Pru_Pública</vt:lpwstr>
  </property>
  <property fmtid="{D5CDD505-2E9C-101B-9397-08002B2CF9AE}" pid="6" name="MSIP_Label_7c9276b6-75f1-4620-a6a2-153244a3486e_SiteId">
    <vt:lpwstr>2cdab013-7b2d-4428-b384-326c870248c1</vt:lpwstr>
  </property>
  <property fmtid="{D5CDD505-2E9C-101B-9397-08002B2CF9AE}" pid="7" name="MSIP_Label_7c9276b6-75f1-4620-a6a2-153244a3486e_ActionId">
    <vt:lpwstr>e8fe87bf-bc41-4bad-a46a-65a8d488e8a8</vt:lpwstr>
  </property>
  <property fmtid="{D5CDD505-2E9C-101B-9397-08002B2CF9AE}" pid="8" name="MSIP_Label_7c9276b6-75f1-4620-a6a2-153244a3486e_ContentBits">
    <vt:lpwstr>1</vt:lpwstr>
  </property>
  <property fmtid="{D5CDD505-2E9C-101B-9397-08002B2CF9AE}" pid="9" name="MSIP_Label_7c9276b6-75f1-4620-a6a2-153244a3486e_Tag">
    <vt:lpwstr>10, 0, 1, 1</vt:lpwstr>
  </property>
</Properties>
</file>