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LMA LORENA_2025\Ejec. pptal CRC 2025\"/>
    </mc:Choice>
  </mc:AlternateContent>
  <xr:revisionPtr revIDLastSave="0" documentId="13_ncr:1_{9E87F4DA-8C33-4B38-B916-F09F8A680D2A}" xr6:coauthVersionLast="47" xr6:coauthVersionMax="47" xr10:uidLastSave="{00000000-0000-0000-0000-000000000000}"/>
  <bookViews>
    <workbookView xWindow="-120" yWindow="-120" windowWidth="20730" windowHeight="11040" xr2:uid="{3F9A20F5-8140-4455-AD72-7BC6DB030BCF}"/>
  </bookViews>
  <sheets>
    <sheet name="EJEC" sheetId="1" r:id="rId1"/>
  </sheets>
  <definedNames>
    <definedName name="_xlnm.Print_Titles" localSheetId="0">EJEC!$1:$5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6" i="1" l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T116" i="1"/>
  <c r="R116" i="1"/>
  <c r="P116" i="1"/>
  <c r="N116" i="1"/>
  <c r="L116" i="1"/>
  <c r="M114" i="1"/>
  <c r="N114" i="1"/>
  <c r="O114" i="1"/>
  <c r="P114" i="1"/>
  <c r="R114" i="1"/>
  <c r="T114" i="1"/>
  <c r="M112" i="1"/>
  <c r="N112" i="1"/>
  <c r="O112" i="1"/>
  <c r="P112" i="1"/>
  <c r="R112" i="1"/>
  <c r="T112" i="1"/>
  <c r="M110" i="1"/>
  <c r="N110" i="1"/>
  <c r="O110" i="1"/>
  <c r="P110" i="1"/>
  <c r="R110" i="1"/>
  <c r="T110" i="1"/>
  <c r="M108" i="1"/>
  <c r="N108" i="1"/>
  <c r="O108" i="1"/>
  <c r="P108" i="1"/>
  <c r="R108" i="1"/>
  <c r="T108" i="1"/>
  <c r="L114" i="1"/>
  <c r="L112" i="1"/>
  <c r="L110" i="1"/>
  <c r="L108" i="1"/>
  <c r="M106" i="1"/>
  <c r="N106" i="1"/>
  <c r="N105" i="1" s="1"/>
  <c r="N104" i="1" s="1"/>
  <c r="N103" i="1" s="1"/>
  <c r="N102" i="1" s="1"/>
  <c r="O106" i="1"/>
  <c r="O105" i="1" s="1"/>
  <c r="O104" i="1" s="1"/>
  <c r="O103" i="1" s="1"/>
  <c r="O102" i="1" s="1"/>
  <c r="P106" i="1"/>
  <c r="P105" i="1" s="1"/>
  <c r="P104" i="1" s="1"/>
  <c r="P103" i="1" s="1"/>
  <c r="P102" i="1" s="1"/>
  <c r="R106" i="1"/>
  <c r="T106" i="1"/>
  <c r="L106" i="1"/>
  <c r="M100" i="1"/>
  <c r="N100" i="1"/>
  <c r="O100" i="1"/>
  <c r="P100" i="1"/>
  <c r="R100" i="1"/>
  <c r="T100" i="1"/>
  <c r="L100" i="1"/>
  <c r="M98" i="1"/>
  <c r="N98" i="1"/>
  <c r="N97" i="1" s="1"/>
  <c r="N96" i="1" s="1"/>
  <c r="N95" i="1" s="1"/>
  <c r="N94" i="1" s="1"/>
  <c r="O98" i="1"/>
  <c r="O97" i="1" s="1"/>
  <c r="O96" i="1" s="1"/>
  <c r="O95" i="1" s="1"/>
  <c r="O94" i="1" s="1"/>
  <c r="P98" i="1"/>
  <c r="P97" i="1" s="1"/>
  <c r="P96" i="1" s="1"/>
  <c r="P95" i="1" s="1"/>
  <c r="P94" i="1" s="1"/>
  <c r="R98" i="1"/>
  <c r="T98" i="1"/>
  <c r="L98" i="1"/>
  <c r="M91" i="1"/>
  <c r="N91" i="1"/>
  <c r="O91" i="1"/>
  <c r="P91" i="1"/>
  <c r="R91" i="1"/>
  <c r="T91" i="1"/>
  <c r="L91" i="1"/>
  <c r="M88" i="1"/>
  <c r="M87" i="1" s="1"/>
  <c r="N88" i="1"/>
  <c r="N87" i="1" s="1"/>
  <c r="O88" i="1"/>
  <c r="O87" i="1" s="1"/>
  <c r="O86" i="1" s="1"/>
  <c r="P88" i="1"/>
  <c r="P87" i="1" s="1"/>
  <c r="R88" i="1"/>
  <c r="R87" i="1" s="1"/>
  <c r="R86" i="1" s="1"/>
  <c r="T88" i="1"/>
  <c r="T87" i="1" s="1"/>
  <c r="L88" i="1"/>
  <c r="L87" i="1" s="1"/>
  <c r="T83" i="1"/>
  <c r="M84" i="1"/>
  <c r="M83" i="1" s="1"/>
  <c r="N84" i="1"/>
  <c r="N83" i="1" s="1"/>
  <c r="O84" i="1"/>
  <c r="O83" i="1" s="1"/>
  <c r="P84" i="1"/>
  <c r="P83" i="1" s="1"/>
  <c r="R84" i="1"/>
  <c r="R83" i="1" s="1"/>
  <c r="T84" i="1"/>
  <c r="L84" i="1"/>
  <c r="L83" i="1" s="1"/>
  <c r="M80" i="1"/>
  <c r="M79" i="1" s="1"/>
  <c r="M78" i="1" s="1"/>
  <c r="N80" i="1"/>
  <c r="N79" i="1" s="1"/>
  <c r="N78" i="1" s="1"/>
  <c r="O80" i="1"/>
  <c r="O79" i="1" s="1"/>
  <c r="O78" i="1" s="1"/>
  <c r="P80" i="1"/>
  <c r="P79" i="1" s="1"/>
  <c r="P78" i="1" s="1"/>
  <c r="R80" i="1"/>
  <c r="R79" i="1" s="1"/>
  <c r="R78" i="1" s="1"/>
  <c r="T80" i="1"/>
  <c r="T79" i="1" s="1"/>
  <c r="T78" i="1" s="1"/>
  <c r="L80" i="1"/>
  <c r="L79" i="1" s="1"/>
  <c r="L78" i="1" s="1"/>
  <c r="T75" i="1"/>
  <c r="M76" i="1"/>
  <c r="M75" i="1" s="1"/>
  <c r="N76" i="1"/>
  <c r="N75" i="1" s="1"/>
  <c r="O76" i="1"/>
  <c r="O75" i="1" s="1"/>
  <c r="P76" i="1"/>
  <c r="P75" i="1" s="1"/>
  <c r="R76" i="1"/>
  <c r="R75" i="1" s="1"/>
  <c r="T76" i="1"/>
  <c r="L76" i="1"/>
  <c r="L75" i="1" s="1"/>
  <c r="M71" i="1"/>
  <c r="N71" i="1"/>
  <c r="O71" i="1"/>
  <c r="P71" i="1"/>
  <c r="R71" i="1"/>
  <c r="T71" i="1"/>
  <c r="L71" i="1"/>
  <c r="M64" i="1"/>
  <c r="N64" i="1"/>
  <c r="O64" i="1"/>
  <c r="P64" i="1"/>
  <c r="R64" i="1"/>
  <c r="T64" i="1"/>
  <c r="L64" i="1"/>
  <c r="M61" i="1"/>
  <c r="N61" i="1"/>
  <c r="O61" i="1"/>
  <c r="P61" i="1"/>
  <c r="R61" i="1"/>
  <c r="T61" i="1"/>
  <c r="L61" i="1"/>
  <c r="M57" i="1"/>
  <c r="N57" i="1"/>
  <c r="N56" i="1" s="1"/>
  <c r="O57" i="1"/>
  <c r="O56" i="1" s="1"/>
  <c r="P57" i="1"/>
  <c r="P56" i="1" s="1"/>
  <c r="R57" i="1"/>
  <c r="T57" i="1"/>
  <c r="L57" i="1"/>
  <c r="M54" i="1"/>
  <c r="N54" i="1"/>
  <c r="O54" i="1"/>
  <c r="P54" i="1"/>
  <c r="R54" i="1"/>
  <c r="T54" i="1"/>
  <c r="L54" i="1"/>
  <c r="M50" i="1"/>
  <c r="N50" i="1"/>
  <c r="O50" i="1"/>
  <c r="P50" i="1"/>
  <c r="R50" i="1"/>
  <c r="T50" i="1"/>
  <c r="L50" i="1"/>
  <c r="M47" i="1"/>
  <c r="N47" i="1"/>
  <c r="N46" i="1" s="1"/>
  <c r="O47" i="1"/>
  <c r="O46" i="1" s="1"/>
  <c r="P47" i="1"/>
  <c r="R47" i="1"/>
  <c r="T47" i="1"/>
  <c r="L47" i="1"/>
  <c r="L46" i="1"/>
  <c r="M43" i="1"/>
  <c r="N43" i="1"/>
  <c r="O43" i="1"/>
  <c r="P43" i="1"/>
  <c r="R43" i="1"/>
  <c r="T43" i="1"/>
  <c r="L43" i="1"/>
  <c r="M41" i="1"/>
  <c r="N41" i="1"/>
  <c r="N40" i="1" s="1"/>
  <c r="N39" i="1" s="1"/>
  <c r="O41" i="1"/>
  <c r="P41" i="1"/>
  <c r="P40" i="1" s="1"/>
  <c r="P39" i="1" s="1"/>
  <c r="R41" i="1"/>
  <c r="R40" i="1" s="1"/>
  <c r="R39" i="1" s="1"/>
  <c r="T41" i="1"/>
  <c r="L41" i="1"/>
  <c r="L40" i="1" s="1"/>
  <c r="L39" i="1" s="1"/>
  <c r="M30" i="1"/>
  <c r="M29" i="1" s="1"/>
  <c r="N30" i="1"/>
  <c r="N29" i="1" s="1"/>
  <c r="O30" i="1"/>
  <c r="O29" i="1" s="1"/>
  <c r="P30" i="1"/>
  <c r="P29" i="1" s="1"/>
  <c r="R30" i="1"/>
  <c r="R29" i="1" s="1"/>
  <c r="T30" i="1"/>
  <c r="T29" i="1" s="1"/>
  <c r="L30" i="1"/>
  <c r="L29" i="1" s="1"/>
  <c r="M21" i="1"/>
  <c r="N21" i="1"/>
  <c r="O21" i="1"/>
  <c r="P21" i="1"/>
  <c r="R21" i="1"/>
  <c r="T21" i="1"/>
  <c r="L21" i="1"/>
  <c r="M9" i="1"/>
  <c r="M10" i="1"/>
  <c r="N10" i="1"/>
  <c r="N9" i="1" s="1"/>
  <c r="O10" i="1"/>
  <c r="O9" i="1" s="1"/>
  <c r="P10" i="1"/>
  <c r="P9" i="1" s="1"/>
  <c r="R10" i="1"/>
  <c r="R9" i="1" s="1"/>
  <c r="T10" i="1"/>
  <c r="T9" i="1" s="1"/>
  <c r="L10" i="1"/>
  <c r="L9" i="1" s="1"/>
  <c r="O77" i="1"/>
  <c r="M105" i="1" l="1"/>
  <c r="M104" i="1" s="1"/>
  <c r="M103" i="1" s="1"/>
  <c r="M102" i="1" s="1"/>
  <c r="M97" i="1"/>
  <c r="M96" i="1" s="1"/>
  <c r="M95" i="1" s="1"/>
  <c r="M94" i="1" s="1"/>
  <c r="M86" i="1"/>
  <c r="M56" i="1"/>
  <c r="M46" i="1"/>
  <c r="M40" i="1"/>
  <c r="M39" i="1" s="1"/>
  <c r="T105" i="1"/>
  <c r="T104" i="1" s="1"/>
  <c r="T103" i="1" s="1"/>
  <c r="T102" i="1" s="1"/>
  <c r="R105" i="1"/>
  <c r="R104" i="1" s="1"/>
  <c r="R103" i="1" s="1"/>
  <c r="R102" i="1" s="1"/>
  <c r="L105" i="1"/>
  <c r="L104" i="1" s="1"/>
  <c r="L103" i="1" s="1"/>
  <c r="L102" i="1" s="1"/>
  <c r="P93" i="1"/>
  <c r="O93" i="1"/>
  <c r="N93" i="1"/>
  <c r="M93" i="1"/>
  <c r="R97" i="1"/>
  <c r="R96" i="1" s="1"/>
  <c r="R95" i="1" s="1"/>
  <c r="R94" i="1" s="1"/>
  <c r="R93" i="1" s="1"/>
  <c r="T97" i="1"/>
  <c r="T96" i="1" s="1"/>
  <c r="T95" i="1" s="1"/>
  <c r="T94" i="1" s="1"/>
  <c r="T93" i="1" s="1"/>
  <c r="L97" i="1"/>
  <c r="L96" i="1" s="1"/>
  <c r="L95" i="1" s="1"/>
  <c r="L94" i="1" s="1"/>
  <c r="L93" i="1" s="1"/>
  <c r="P86" i="1"/>
  <c r="N86" i="1"/>
  <c r="T86" i="1"/>
  <c r="L86" i="1"/>
  <c r="R74" i="1"/>
  <c r="P74" i="1"/>
  <c r="O74" i="1"/>
  <c r="N74" i="1"/>
  <c r="M74" i="1"/>
  <c r="T74" i="1"/>
  <c r="L74" i="1"/>
  <c r="R56" i="1"/>
  <c r="L56" i="1"/>
  <c r="L45" i="1" s="1"/>
  <c r="L38" i="1" s="1"/>
  <c r="T56" i="1"/>
  <c r="O45" i="1"/>
  <c r="N45" i="1"/>
  <c r="N38" i="1" s="1"/>
  <c r="M45" i="1"/>
  <c r="M38" i="1" s="1"/>
  <c r="P46" i="1"/>
  <c r="P45" i="1" s="1"/>
  <c r="P38" i="1" s="1"/>
  <c r="R46" i="1"/>
  <c r="R45" i="1" s="1"/>
  <c r="R38" i="1" s="1"/>
  <c r="T46" i="1"/>
  <c r="O40" i="1"/>
  <c r="O39" i="1" s="1"/>
  <c r="T40" i="1"/>
  <c r="T39" i="1" s="1"/>
  <c r="O8" i="1"/>
  <c r="O7" i="1" s="1"/>
  <c r="P8" i="1"/>
  <c r="P7" i="1" s="1"/>
  <c r="M8" i="1"/>
  <c r="M7" i="1" s="1"/>
  <c r="N8" i="1"/>
  <c r="N7" i="1" s="1"/>
  <c r="L8" i="1"/>
  <c r="L7" i="1" s="1"/>
  <c r="T8" i="1"/>
  <c r="T7" i="1" s="1"/>
  <c r="R8" i="1"/>
  <c r="R7" i="1" s="1"/>
  <c r="T45" i="1" l="1"/>
  <c r="T38" i="1"/>
  <c r="T6" i="1" s="1"/>
  <c r="O38" i="1"/>
  <c r="N6" i="1"/>
  <c r="M6" i="1"/>
  <c r="M116" i="1" s="1"/>
  <c r="O116" i="1" s="1"/>
  <c r="P6" i="1"/>
  <c r="L6" i="1"/>
  <c r="R6" i="1"/>
  <c r="O6" i="1"/>
</calcChain>
</file>

<file path=xl/sharedStrings.xml><?xml version="1.0" encoding="utf-8"?>
<sst xmlns="http://schemas.openxmlformats.org/spreadsheetml/2006/main" count="1034" uniqueCount="167">
  <si>
    <t/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</si>
  <si>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</si>
  <si>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</si>
  <si>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</si>
  <si>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</si>
  <si>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</si>
  <si>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</si>
  <si>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</si>
  <si>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</si>
  <si>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</si>
  <si>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</si>
  <si>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</si>
  <si>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</si>
  <si>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</si>
  <si>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</si>
  <si>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</si>
  <si>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</si>
  <si>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</si>
  <si>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</si>
  <si>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</si>
  <si>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</si>
  <si>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</si>
  <si>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</si>
  <si>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</si>
  <si>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</si>
  <si>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</si>
  <si>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</si>
  <si>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</si>
  <si>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</si>
  <si>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</si>
  <si>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</si>
  <si>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</si>
  <si>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</si>
  <si>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</si>
  <si>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</si>
  <si>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</si>
  <si>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</si>
  <si>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</si>
  <si>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</si>
  <si>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</si>
  <si>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</si>
  <si>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</si>
  <si>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</si>
  <si>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</si>
  <si>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</si>
  <si>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</si>
  <si>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</si>
  <si>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</si>
  <si>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</si>
  <si>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</si>
  <si>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</si>
  <si>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</si>
  <si>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</si>
  <si>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</si>
  <si>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</si>
  <si>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</si>
  <si>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</si>
  <si>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EQUIPO Y APARATOS DE RADIO, TELEVISIÓN Y COMUNICACIONES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</si>
  <si>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</si>
  <si>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</si>
  <si>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</si>
  <si>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</si>
  <si>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</si>
  <si>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</si>
  <si>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</si>
  <si>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</si>
  <si>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OTROS BIENES TRANSPORTABLES N.C.P.</t>
  </si>
  <si>
    <t>PRODUCTOS METÁLICOS Y PAQUETES DE SOFTWARE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</si>
  <si>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</si>
  <si>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</si>
  <si>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</si>
  <si>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</si>
  <si>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</si>
  <si>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</si>
  <si>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</si>
  <si>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</si>
  <si>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</si>
  <si>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</si>
  <si>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</si>
  <si>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</si>
  <si>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</si>
  <si>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</si>
  <si>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</si>
  <si>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</si>
  <si>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</si>
  <si>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</si>
  <si>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</si>
  <si>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</si>
  <si>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</si>
  <si>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</si>
  <si>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</si>
  <si>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</si>
  <si>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</si>
  <si>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</si>
  <si>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10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</si>
  <si>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</si>
  <si>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</si>
  <si>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</si>
  <si>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</si>
  <si>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</si>
  <si>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</si>
  <si>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</si>
  <si>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</si>
  <si>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</si>
  <si>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</si>
  <si>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</si>
  <si>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</si>
  <si>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</si>
  <si>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</si>
  <si>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</si>
  <si>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</si>
  <si>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</si>
  <si>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</si>
  <si>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</si>
  <si>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</si>
  <si>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2301003</t>
  </si>
  <si>
    <t>DOCUMENTO DE LINEAMIENTOS TÉCNICOS</t>
  </si>
  <si>
    <t>2301029</t>
  </si>
  <si>
    <t>SERVICIO DE DIVULGACIÓN DE LA REGULACIÓN EN MATERIA TIC Y POSTAL</t>
  </si>
  <si>
    <t>4. TRANSFORMACIÓN PRODUCTIVA, INTERNACIONALIZACIÓN Y ACCIÓN CLÍMATICA / C. POLÍTICAS DE COMPETENCIA, CONSUMIDOR E INFRAESTRUCTURA DE LA CALIDAD MODERNAS</t>
  </si>
  <si>
    <t>ADQUIS. DE BYS - DOCUMENTO DE LINEAMIENTOS TÉCNICOS - ESTUDIOS QUE PERMITAN GENERAR UN ENTORNO ABIERTO, TRANSPARENTE Y PARTICIPATIVO PARA LOS AGENTES DEL ECOSISTEMA DIGITAL   NACIONAL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</si>
  <si>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</si>
  <si>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</si>
  <si>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Y APOYO A LA GESTIÓN INSTITUCIONAL DEL SECTOR TECNOLOGÍAS DE LA INFORMACIÓN Y LAS COMUNICACIONES</t>
  </si>
  <si>
    <t>2</t>
  </si>
  <si>
    <t>FORTALECIMIENTO DE LAS CAPACIDAD ADMINISTRATIVA Y TECNOLOGICAS DE LA CRC COMO ENTE REGULADOR UNICO E INDEPENDIENTE DEL SECTOR TIC.    NACIONAL</t>
  </si>
  <si>
    <t>53105B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</si>
  <si>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</si>
  <si>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</si>
  <si>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</si>
  <si>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</si>
  <si>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</si>
  <si>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</si>
  <si>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</si>
  <si>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</si>
  <si>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</si>
  <si>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</si>
  <si>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5. CONVERGENCIA REGIONAL / B. ENTIDADES PÚBLICAS TERRITORIALES Y NACIONALES FORTALECIDAS</t>
  </si>
  <si>
    <t>ADQUIS. DE BYS - DOCUMENTOS DE LINEAMIENTOS TÉCNICOS - FORTALECIMIENTO DE LAS CAPACIDAD ADMINISTRATIVA Y TECNOLOGICAS DE LA CRC COMO ENTE REGULADOR UNICO E INDEPENDIENTE DEL SECTOR TIC.    NACIONAL</t>
  </si>
  <si>
    <t>ADQUIS. DE BYS - SERVICIOS DE INFORMACIÓN ACTUALIZADOS - FORTALECIMIENTO DE LAS CAPACIDAD ADMINISTRATIVA Y TECNOLOGICAS DE LA CRC COMO ENTE REGULADOR UNICO E INDEPENDIENTE DEL SECTOR TIC.    NACIONAL</t>
  </si>
  <si>
    <t>ADQUIS. DE BYS - SERVICIOS DE INFORMACIÓN IMPLEMENTADOS - FORTALECIMIENTO DE LAS CAPACIDAD ADMINISTRATIVA Y TECNOLOGICAS DE LA CRC COMO ENTE REGULADOR UNICO E INDEPENDIENTE DEL SECTOR TIC.    NACIONAL</t>
  </si>
  <si>
    <t>ADQUIS. DE BYS - SERVICIO DE ACTUALIZACIÓN DEL SISTEMAS DE GESTIÓN  - FORTALECIMIENTO DE LAS CAPACIDAD ADMINISTRATIVA Y TECNOLOGICAS DE LA CRC COMO ENTE REGULADOR UNICO E INDEPENDIENTE DEL SECTOR TIC.    NACIONAL</t>
  </si>
  <si>
    <t>ADQUIS. DE BYS - SERVICIO DE GESTIÓN DOCUMENTAL ACTUALIZADO - FORTALECIMIENTO DE LAS CAPACIDAD ADMINISTRATIVA Y TECNOLOGICAS DE LA CRC COMO ENTE REGULADOR UNICO E INDEPENDIENTE DEL SECTOR TIC.    NACIONAL</t>
  </si>
  <si>
    <t>Fuente</t>
  </si>
  <si>
    <t xml:space="preserve">Apropiación Vigente
</t>
  </si>
  <si>
    <t>Apropiación bloqueada</t>
  </si>
  <si>
    <t xml:space="preserve">Certificados Disponibilidad
</t>
  </si>
  <si>
    <t>Apropiación disponible</t>
  </si>
  <si>
    <t>Compromisos</t>
  </si>
  <si>
    <t>Valor</t>
  </si>
  <si>
    <t>%</t>
  </si>
  <si>
    <t>Obligaciones</t>
  </si>
  <si>
    <t xml:space="preserve">Pagos </t>
  </si>
  <si>
    <t>OTROS GASTOS DE PERSONAL - DISTRIBUCIÓN PREVIO CONCEPTO DGPPN</t>
  </si>
  <si>
    <t>A ENTIDADES DEL GOBIERNO</t>
  </si>
  <si>
    <t>A ÓRGANOS DEL PGN</t>
  </si>
  <si>
    <t>099</t>
  </si>
  <si>
    <t>OTRAS TRANSFERENCIAS - DISTRIBUCIÓN PREVIO CONCEPTO DGPPN</t>
  </si>
  <si>
    <t>UNIDAD 230800 - UNIDAD ADMINISTRATIVA ESPECIAL COMISIÓN DE REGULACIÓN DE COMUNICACIONES</t>
  </si>
  <si>
    <t>EJECUCIÓN PRESUPUESTAL ACUMULADA AL 30 DE SEPTIEMBRE DE 2025</t>
  </si>
  <si>
    <t>TOTALES</t>
  </si>
  <si>
    <t>Fuente de informacion: SIIF NACION 2</t>
  </si>
  <si>
    <t>Tipo</t>
  </si>
  <si>
    <t>Rec</t>
  </si>
  <si>
    <t>Sit</t>
  </si>
  <si>
    <t>Rubro</t>
  </si>
  <si>
    <t>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</si>
</sst>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8" formatCode="0.0%"/>
    <numFmt numFmtId="169" formatCode="_-* #,##0_-;\-* #,##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sz val="10"/>
      <name val="Calibri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rgb="FFDCDCD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3" applyFont="1" applyFill="1" applyAlignment="1">
      <alignment vertical="top" readingOrder="1"/>
    </xf>
    <xf numFmtId="0" fontId="4" fillId="0" borderId="0" xfId="3" applyFont="1" applyFill="1" applyAlignment="1"/>
    <xf numFmtId="0" fontId="6" fillId="0" borderId="0" xfId="3" applyFont="1" applyFill="1" applyAlignment="1">
      <alignment horizontal="center" vertical="center" readingOrder="1"/>
    </xf>
    <xf numFmtId="0" fontId="6" fillId="0" borderId="0" xfId="3" applyFont="1" applyFill="1" applyAlignment="1">
      <alignment vertical="center" readingOrder="1"/>
    </xf>
    <xf numFmtId="0" fontId="5" fillId="0" borderId="0" xfId="3" applyFont="1" applyFill="1" applyAlignment="1">
      <alignment horizontal="center" vertical="center" readingOrder="1"/>
    </xf>
    <xf numFmtId="0" fontId="5" fillId="0" borderId="0" xfId="3" applyFont="1" applyFill="1" applyAlignment="1">
      <alignment vertical="center" readingOrder="1"/>
    </xf>
    <xf numFmtId="0" fontId="4" fillId="0" borderId="0" xfId="3" applyFont="1" applyFill="1" applyBorder="1" applyAlignment="1">
      <alignment vertical="top"/>
    </xf>
    <xf numFmtId="0" fontId="5" fillId="2" borderId="1" xfId="3" applyFont="1" applyFill="1" applyBorder="1" applyAlignment="1">
      <alignment horizontal="center" vertical="center" wrapText="1" readingOrder="1"/>
    </xf>
    <xf numFmtId="0" fontId="7" fillId="3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readingOrder="1"/>
    </xf>
    <xf numFmtId="0" fontId="5" fillId="0" borderId="0" xfId="0" applyFont="1" applyAlignment="1">
      <alignment horizontal="center" vertical="center" readingOrder="1"/>
    </xf>
    <xf numFmtId="0" fontId="7" fillId="0" borderId="0" xfId="0" applyFont="1"/>
    <xf numFmtId="0" fontId="5" fillId="0" borderId="0" xfId="0" applyFont="1" applyAlignment="1">
      <alignment vertical="center" readingOrder="1"/>
    </xf>
    <xf numFmtId="3" fontId="5" fillId="0" borderId="0" xfId="0" applyNumberFormat="1" applyFont="1" applyAlignment="1">
      <alignment readingOrder="1"/>
    </xf>
    <xf numFmtId="3" fontId="5" fillId="0" borderId="0" xfId="0" applyNumberFormat="1" applyFont="1" applyAlignment="1">
      <alignment horizontal="right" vertical="center" readingOrder="1"/>
    </xf>
    <xf numFmtId="9" fontId="8" fillId="0" borderId="0" xfId="2" applyFont="1" applyAlignment="1">
      <alignment horizontal="right"/>
    </xf>
    <xf numFmtId="3" fontId="7" fillId="0" borderId="0" xfId="0" applyNumberFormat="1" applyFont="1"/>
    <xf numFmtId="0" fontId="6" fillId="0" borderId="0" xfId="3" applyFont="1" applyAlignment="1">
      <alignment horizontal="center" vertical="center" readingOrder="1"/>
    </xf>
    <xf numFmtId="0" fontId="5" fillId="0" borderId="0" xfId="3" applyFont="1" applyAlignment="1">
      <alignment horizontal="center" vertical="center" readingOrder="1"/>
    </xf>
    <xf numFmtId="0" fontId="5" fillId="0" borderId="0" xfId="3" applyFont="1" applyAlignment="1">
      <alignment horizontal="left" vertical="center" readingOrder="1"/>
    </xf>
    <xf numFmtId="0" fontId="6" fillId="0" borderId="0" xfId="0" applyFont="1" applyAlignment="1">
      <alignment horizontal="center" vertical="center" readingOrder="1"/>
    </xf>
    <xf numFmtId="0" fontId="6" fillId="0" borderId="0" xfId="3" applyFont="1" applyAlignment="1">
      <alignment horizontal="left" vertical="center" readingOrder="1"/>
    </xf>
    <xf numFmtId="3" fontId="6" fillId="0" borderId="0" xfId="0" applyNumberFormat="1" applyFont="1" applyAlignment="1">
      <alignment horizontal="right" vertical="center" readingOrder="1"/>
    </xf>
    <xf numFmtId="3" fontId="6" fillId="0" borderId="0" xfId="3" applyNumberFormat="1" applyFont="1" applyAlignment="1">
      <alignment horizontal="right" vertical="center" readingOrder="1"/>
    </xf>
    <xf numFmtId="0" fontId="9" fillId="0" borderId="0" xfId="3" applyFont="1" applyFill="1" applyAlignment="1"/>
    <xf numFmtId="0" fontId="3" fillId="0" borderId="0" xfId="3" applyFont="1" applyFill="1" applyBorder="1" applyAlignment="1">
      <alignment vertical="top" readingOrder="1"/>
    </xf>
    <xf numFmtId="0" fontId="5" fillId="0" borderId="0" xfId="3" applyFont="1" applyFill="1" applyBorder="1" applyAlignment="1">
      <alignment horizontal="left" vertical="top" readingOrder="1"/>
    </xf>
    <xf numFmtId="0" fontId="10" fillId="0" borderId="0" xfId="3" applyFont="1" applyAlignment="1">
      <alignment vertical="center" readingOrder="1"/>
    </xf>
    <xf numFmtId="0" fontId="7" fillId="0" borderId="0" xfId="3" applyFont="1" applyAlignment="1">
      <alignment horizontal="center" vertical="center"/>
    </xf>
    <xf numFmtId="169" fontId="5" fillId="4" borderId="0" xfId="1" applyNumberFormat="1" applyFont="1" applyFill="1" applyBorder="1" applyAlignment="1">
      <alignment horizontal="right" vertical="center" readingOrder="1"/>
    </xf>
    <xf numFmtId="3" fontId="5" fillId="4" borderId="0" xfId="0" applyNumberFormat="1" applyFont="1" applyFill="1" applyAlignment="1">
      <alignment horizontal="right" vertical="center" readingOrder="1"/>
    </xf>
    <xf numFmtId="3" fontId="5" fillId="0" borderId="0" xfId="3" applyNumberFormat="1" applyFont="1" applyAlignment="1">
      <alignment horizontal="right" vertical="center" readingOrder="1"/>
    </xf>
    <xf numFmtId="0" fontId="8" fillId="0" borderId="0" xfId="3" applyFont="1"/>
    <xf numFmtId="0" fontId="5" fillId="5" borderId="0" xfId="3" applyFont="1" applyFill="1" applyAlignment="1">
      <alignment horizontal="center" vertical="center" readingOrder="1"/>
    </xf>
    <xf numFmtId="0" fontId="5" fillId="5" borderId="0" xfId="3" applyFont="1" applyFill="1" applyAlignment="1">
      <alignment vertical="center" readingOrder="1"/>
    </xf>
    <xf numFmtId="169" fontId="5" fillId="5" borderId="0" xfId="1" applyNumberFormat="1" applyFont="1" applyFill="1" applyBorder="1" applyAlignment="1">
      <alignment horizontal="right" vertical="center" readingOrder="1"/>
    </xf>
    <xf numFmtId="3" fontId="5" fillId="5" borderId="0" xfId="0" applyNumberFormat="1" applyFont="1" applyFill="1" applyAlignment="1">
      <alignment horizontal="right" vertical="center" readingOrder="1"/>
    </xf>
    <xf numFmtId="0" fontId="5" fillId="5" borderId="8" xfId="3" applyFont="1" applyFill="1" applyBorder="1" applyAlignment="1">
      <alignment horizontal="center" vertical="center" wrapText="1" readingOrder="1"/>
    </xf>
    <xf numFmtId="3" fontId="5" fillId="5" borderId="8" xfId="3" applyNumberFormat="1" applyFont="1" applyFill="1" applyBorder="1" applyAlignment="1">
      <alignment vertical="center" wrapText="1" readingOrder="1"/>
    </xf>
    <xf numFmtId="3" fontId="6" fillId="0" borderId="0" xfId="3" applyNumberFormat="1" applyFont="1" applyFill="1" applyAlignment="1">
      <alignment horizontal="right" vertical="center" readingOrder="1"/>
    </xf>
    <xf numFmtId="3" fontId="5" fillId="0" borderId="0" xfId="3" applyNumberFormat="1" applyFont="1" applyFill="1" applyAlignment="1">
      <alignment horizontal="right" vertical="center" readingOrder="1"/>
    </xf>
    <xf numFmtId="3" fontId="5" fillId="5" borderId="0" xfId="1" applyNumberFormat="1" applyFont="1" applyFill="1" applyBorder="1" applyAlignment="1">
      <alignment horizontal="right" vertical="center" readingOrder="1"/>
    </xf>
    <xf numFmtId="3" fontId="5" fillId="4" borderId="0" xfId="1" applyNumberFormat="1" applyFont="1" applyFill="1" applyBorder="1" applyAlignment="1">
      <alignment horizontal="right" vertical="center" readingOrder="1"/>
    </xf>
    <xf numFmtId="168" fontId="5" fillId="5" borderId="0" xfId="1" applyNumberFormat="1" applyFont="1" applyFill="1" applyBorder="1" applyAlignment="1">
      <alignment horizontal="right" vertical="center" readingOrder="1"/>
    </xf>
    <xf numFmtId="168" fontId="5" fillId="4" borderId="0" xfId="1" applyNumberFormat="1" applyFont="1" applyFill="1" applyBorder="1" applyAlignment="1">
      <alignment horizontal="right" vertical="center" readingOrder="1"/>
    </xf>
    <xf numFmtId="168" fontId="6" fillId="4" borderId="0" xfId="1" applyNumberFormat="1" applyFont="1" applyFill="1" applyBorder="1" applyAlignment="1">
      <alignment horizontal="right" vertical="center" readingOrder="1"/>
    </xf>
    <xf numFmtId="168" fontId="5" fillId="5" borderId="8" xfId="3" applyNumberFormat="1" applyFont="1" applyFill="1" applyBorder="1" applyAlignment="1">
      <alignment vertical="center" wrapText="1" readingOrder="1"/>
    </xf>
    <xf numFmtId="168" fontId="6" fillId="0" borderId="0" xfId="2" applyNumberFormat="1" applyFont="1" applyFill="1" applyAlignment="1">
      <alignment horizontal="right" vertical="center" readingOrder="1"/>
    </xf>
    <xf numFmtId="168" fontId="5" fillId="0" borderId="0" xfId="2" applyNumberFormat="1" applyFont="1" applyFill="1" applyAlignment="1">
      <alignment horizontal="right" vertical="center" readingOrder="1"/>
    </xf>
    <xf numFmtId="168" fontId="5" fillId="5" borderId="0" xfId="2" applyNumberFormat="1" applyFont="1" applyFill="1" applyAlignment="1">
      <alignment horizontal="right" vertical="center" readingOrder="1"/>
    </xf>
    <xf numFmtId="168" fontId="7" fillId="5" borderId="8" xfId="2" applyNumberFormat="1" applyFont="1" applyFill="1" applyBorder="1" applyAlignment="1">
      <alignment vertical="center"/>
    </xf>
    <xf numFmtId="168" fontId="6" fillId="0" borderId="0" xfId="3" applyNumberFormat="1" applyFont="1" applyFill="1" applyAlignment="1">
      <alignment horizontal="right" vertical="center" readingOrder="1"/>
    </xf>
    <xf numFmtId="168" fontId="5" fillId="0" borderId="0" xfId="3" applyNumberFormat="1" applyFont="1" applyFill="1" applyAlignment="1">
      <alignment horizontal="right" vertical="center" readingOrder="1"/>
    </xf>
    <xf numFmtId="168" fontId="5" fillId="5" borderId="0" xfId="3" applyNumberFormat="1" applyFont="1" applyFill="1" applyAlignment="1">
      <alignment horizontal="right" vertical="center" readingOrder="1"/>
    </xf>
    <xf numFmtId="9" fontId="8" fillId="3" borderId="1" xfId="2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 readingOrder="1"/>
    </xf>
    <xf numFmtId="0" fontId="5" fillId="2" borderId="3" xfId="3" applyFont="1" applyFill="1" applyBorder="1" applyAlignment="1">
      <alignment horizontal="center" vertical="center" readingOrder="1"/>
    </xf>
    <xf numFmtId="0" fontId="5" fillId="2" borderId="4" xfId="3" applyFont="1" applyFill="1" applyBorder="1" applyAlignment="1">
      <alignment horizontal="center" vertical="center" readingOrder="1"/>
    </xf>
    <xf numFmtId="0" fontId="5" fillId="2" borderId="1" xfId="3" applyFont="1" applyFill="1" applyBorder="1" applyAlignment="1">
      <alignment horizontal="center" vertical="center" readingOrder="1"/>
    </xf>
    <xf numFmtId="0" fontId="5" fillId="2" borderId="5" xfId="3" applyFont="1" applyFill="1" applyBorder="1" applyAlignment="1">
      <alignment horizontal="center" vertical="center" readingOrder="1"/>
    </xf>
    <xf numFmtId="0" fontId="5" fillId="2" borderId="6" xfId="3" applyFont="1" applyFill="1" applyBorder="1" applyAlignment="1">
      <alignment horizontal="center" vertical="center" readingOrder="1"/>
    </xf>
    <xf numFmtId="0" fontId="5" fillId="2" borderId="7" xfId="3" applyFont="1" applyFill="1" applyBorder="1" applyAlignment="1">
      <alignment horizontal="center" vertical="center" readingOrder="1"/>
    </xf>
  </cellXfs>
  <cellStyles count="4">
    <cellStyle name="Millares" xfId="1" builtinId="3"/>
    <cellStyle name="Normal" xfId="0" builtinId="0"/>
    <cellStyle name="Normal 2" xfId="3" xr:uid="{99FD9E8E-50FB-4643-B510-B32288E0A69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4</xdr:col>
      <xdr:colOff>142875</xdr:colOff>
      <xdr:row>2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FA47B7-8095-480B-A3DF-792CCF512E1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23825" y="0"/>
          <a:ext cx="112395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C7F25-DE22-4B5A-9183-4FE664FE27BF}">
  <dimension ref="A1:U121"/>
  <sheetViews>
    <sheetView showGridLines="0" tabSelected="1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N15" sqref="N15"/>
    </sheetView>
  </sheetViews>
  <sheetFormatPr baseColWidth="10" defaultRowHeight="12.75" x14ac:dyDescent="0.2"/>
  <cols>
    <col min="1" max="2" width="4.42578125" style="2" customWidth="1"/>
    <col min="3" max="3" width="4.85546875" style="2" customWidth="1"/>
    <col min="4" max="4" width="2.85546875" style="2" customWidth="1"/>
    <col min="5" max="5" width="6" style="2" customWidth="1"/>
    <col min="6" max="6" width="7.42578125" style="2" customWidth="1"/>
    <col min="7" max="7" width="3.140625" style="2" customWidth="1"/>
    <col min="8" max="8" width="7" style="2" customWidth="1"/>
    <col min="9" max="9" width="4.85546875" style="2" customWidth="1"/>
    <col min="10" max="10" width="3.85546875" style="2" customWidth="1"/>
    <col min="11" max="11" width="25.5703125" style="2" customWidth="1"/>
    <col min="12" max="12" width="12.5703125" style="2" customWidth="1"/>
    <col min="13" max="13" width="11.7109375" style="2" customWidth="1"/>
    <col min="14" max="14" width="12.5703125" style="2" customWidth="1"/>
    <col min="15" max="15" width="11.7109375" style="2" customWidth="1"/>
    <col min="16" max="16" width="12.5703125" style="2" customWidth="1"/>
    <col min="17" max="17" width="6.85546875" style="2" customWidth="1"/>
    <col min="18" max="18" width="12.5703125" style="2" customWidth="1"/>
    <col min="19" max="19" width="6.85546875" style="2" customWidth="1"/>
    <col min="20" max="20" width="12.5703125" style="2" customWidth="1"/>
    <col min="21" max="21" width="6.85546875" style="2" customWidth="1"/>
    <col min="22" max="16384" width="11.42578125" style="2"/>
  </cols>
  <sheetData>
    <row r="1" spans="1:21" ht="12.75" customHeight="1" x14ac:dyDescent="0.2">
      <c r="A1" s="29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 customHeight="1" x14ac:dyDescent="0.2">
      <c r="A2" s="29" t="s">
        <v>159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15" customHeight="1" x14ac:dyDescent="0.2">
      <c r="A3" s="27"/>
      <c r="B3" s="7"/>
      <c r="C3" s="7"/>
      <c r="D3" s="27"/>
      <c r="E3" s="7"/>
      <c r="F3" s="7"/>
      <c r="G3" s="7"/>
      <c r="H3" s="7"/>
      <c r="I3" s="7"/>
      <c r="J3" s="26"/>
      <c r="K3" s="7"/>
      <c r="L3" s="1" t="s">
        <v>0</v>
      </c>
      <c r="M3" s="1"/>
      <c r="N3" s="1" t="s">
        <v>0</v>
      </c>
      <c r="O3" s="1" t="s">
        <v>0</v>
      </c>
      <c r="P3" s="1" t="s">
        <v>0</v>
      </c>
      <c r="R3" s="1" t="s">
        <v>0</v>
      </c>
      <c r="S3" s="1" t="s">
        <v>0</v>
      </c>
      <c r="T3" s="1" t="s">
        <v>0</v>
      </c>
      <c r="U3" s="1" t="s">
        <v>0</v>
      </c>
    </row>
    <row r="4" spans="1:21" ht="27.75" customHeight="1" x14ac:dyDescent="0.2">
      <c r="A4" s="56" t="s">
        <v>162</v>
      </c>
      <c r="B4" s="56" t="s">
        <v>165</v>
      </c>
      <c r="C4" s="57"/>
      <c r="D4" s="57"/>
      <c r="E4" s="57"/>
      <c r="F4" s="57"/>
      <c r="G4" s="58"/>
      <c r="H4" s="8" t="s">
        <v>143</v>
      </c>
      <c r="I4" s="8" t="s">
        <v>164</v>
      </c>
      <c r="J4" s="8" t="s">
        <v>163</v>
      </c>
      <c r="K4" s="59" t="s">
        <v>166</v>
      </c>
      <c r="L4" s="8" t="s">
        <v>144</v>
      </c>
      <c r="M4" s="8" t="s">
        <v>145</v>
      </c>
      <c r="N4" s="8" t="s">
        <v>146</v>
      </c>
      <c r="O4" s="8" t="s">
        <v>147</v>
      </c>
      <c r="P4" s="9" t="s">
        <v>148</v>
      </c>
      <c r="Q4" s="9"/>
      <c r="R4" s="9" t="s">
        <v>151</v>
      </c>
      <c r="S4" s="9"/>
      <c r="T4" s="9" t="s">
        <v>152</v>
      </c>
      <c r="U4" s="9"/>
    </row>
    <row r="5" spans="1:21" ht="21.75" customHeight="1" x14ac:dyDescent="0.2">
      <c r="A5" s="60"/>
      <c r="B5" s="60"/>
      <c r="C5" s="61"/>
      <c r="D5" s="61"/>
      <c r="E5" s="61"/>
      <c r="F5" s="61"/>
      <c r="G5" s="62"/>
      <c r="H5" s="8"/>
      <c r="I5" s="8"/>
      <c r="J5" s="8"/>
      <c r="K5" s="59"/>
      <c r="L5" s="8"/>
      <c r="M5" s="8"/>
      <c r="N5" s="8"/>
      <c r="O5" s="8"/>
      <c r="P5" s="10" t="s">
        <v>149</v>
      </c>
      <c r="Q5" s="55" t="s">
        <v>150</v>
      </c>
      <c r="R5" s="10" t="s">
        <v>149</v>
      </c>
      <c r="S5" s="55" t="s">
        <v>150</v>
      </c>
      <c r="T5" s="10" t="s">
        <v>149</v>
      </c>
      <c r="U5" s="55" t="s">
        <v>150</v>
      </c>
    </row>
    <row r="6" spans="1:21" s="25" customFormat="1" ht="16.5" customHeight="1" x14ac:dyDescent="0.2">
      <c r="A6" s="34" t="s">
        <v>1</v>
      </c>
      <c r="B6" s="34"/>
      <c r="C6" s="34"/>
      <c r="D6" s="34"/>
      <c r="E6" s="34"/>
      <c r="F6" s="34"/>
      <c r="G6" s="34"/>
      <c r="H6" s="34" t="s">
        <v>3</v>
      </c>
      <c r="I6" s="34" t="s">
        <v>4</v>
      </c>
      <c r="J6" s="34" t="s">
        <v>5</v>
      </c>
      <c r="K6" s="35" t="s">
        <v>2</v>
      </c>
      <c r="L6" s="42">
        <f>+L7+L38+L74+L86</f>
        <v>38833930000</v>
      </c>
      <c r="M6" s="42">
        <f t="shared" ref="M6:U6" si="0">+M7+M38+M74+M86</f>
        <v>3863179000</v>
      </c>
      <c r="N6" s="42">
        <f t="shared" si="0"/>
        <v>34509531253.599998</v>
      </c>
      <c r="O6" s="42">
        <f t="shared" si="0"/>
        <v>461219746.39999998</v>
      </c>
      <c r="P6" s="42">
        <f t="shared" si="0"/>
        <v>25498808997.75</v>
      </c>
      <c r="Q6" s="44">
        <f>+P6/L6</f>
        <v>0.65661160221872983</v>
      </c>
      <c r="R6" s="36">
        <f t="shared" si="0"/>
        <v>24466567509.299999</v>
      </c>
      <c r="S6" s="44">
        <f>+R6/L6</f>
        <v>0.63003068474656054</v>
      </c>
      <c r="T6" s="36">
        <f t="shared" si="0"/>
        <v>24466567509.299999</v>
      </c>
      <c r="U6" s="44">
        <f>+T6/L6</f>
        <v>0.63003068474656054</v>
      </c>
    </row>
    <row r="7" spans="1:21" s="25" customFormat="1" ht="16.5" customHeight="1" x14ac:dyDescent="0.2">
      <c r="A7" s="5" t="s">
        <v>1</v>
      </c>
      <c r="B7" s="5" t="s">
        <v>6</v>
      </c>
      <c r="C7" s="5"/>
      <c r="D7" s="5"/>
      <c r="E7" s="5"/>
      <c r="F7" s="5"/>
      <c r="G7" s="5"/>
      <c r="H7" s="5" t="s">
        <v>3</v>
      </c>
      <c r="I7" s="5" t="s">
        <v>4</v>
      </c>
      <c r="J7" s="5" t="s">
        <v>5</v>
      </c>
      <c r="K7" s="6" t="s">
        <v>7</v>
      </c>
      <c r="L7" s="43">
        <f>+L8</f>
        <v>33946864000</v>
      </c>
      <c r="M7" s="43">
        <f t="shared" ref="M7:U7" si="1">+M8</f>
        <v>1708627000</v>
      </c>
      <c r="N7" s="43">
        <f t="shared" si="1"/>
        <v>32238237000</v>
      </c>
      <c r="O7" s="43">
        <f t="shared" si="1"/>
        <v>0</v>
      </c>
      <c r="P7" s="43">
        <f t="shared" si="1"/>
        <v>23382166192.93</v>
      </c>
      <c r="Q7" s="45">
        <f t="shared" ref="Q7:Q70" si="2">+P7/L7</f>
        <v>0.68878722325956232</v>
      </c>
      <c r="R7" s="30">
        <f t="shared" si="1"/>
        <v>23381910292.93</v>
      </c>
      <c r="S7" s="45">
        <f t="shared" ref="S7:S10" si="3">+R7/L7</f>
        <v>0.68877968500801723</v>
      </c>
      <c r="T7" s="30">
        <f t="shared" si="1"/>
        <v>23381910292.93</v>
      </c>
      <c r="U7" s="45">
        <f t="shared" ref="U7:U10" si="4">+T7/L7</f>
        <v>0.68877968500801723</v>
      </c>
    </row>
    <row r="8" spans="1:21" s="25" customFormat="1" ht="16.5" customHeight="1" x14ac:dyDescent="0.2">
      <c r="A8" s="5" t="s">
        <v>1</v>
      </c>
      <c r="B8" s="5" t="s">
        <v>6</v>
      </c>
      <c r="C8" s="5" t="s">
        <v>6</v>
      </c>
      <c r="D8" s="5"/>
      <c r="E8" s="5"/>
      <c r="F8" s="5"/>
      <c r="G8" s="5"/>
      <c r="H8" s="5" t="s">
        <v>3</v>
      </c>
      <c r="I8" s="5" t="s">
        <v>4</v>
      </c>
      <c r="J8" s="5" t="s">
        <v>5</v>
      </c>
      <c r="K8" s="6" t="s">
        <v>8</v>
      </c>
      <c r="L8" s="43">
        <f>+L9+L21+L29+L37</f>
        <v>33946864000</v>
      </c>
      <c r="M8" s="43">
        <f t="shared" ref="M8:U8" si="5">+M9+M21+M29+M37</f>
        <v>1708627000</v>
      </c>
      <c r="N8" s="43">
        <f t="shared" si="5"/>
        <v>32238237000</v>
      </c>
      <c r="O8" s="43">
        <f t="shared" si="5"/>
        <v>0</v>
      </c>
      <c r="P8" s="43">
        <f t="shared" si="5"/>
        <v>23382166192.93</v>
      </c>
      <c r="Q8" s="45">
        <f t="shared" si="2"/>
        <v>0.68878722325956232</v>
      </c>
      <c r="R8" s="30">
        <f t="shared" si="5"/>
        <v>23381910292.93</v>
      </c>
      <c r="S8" s="45">
        <f t="shared" si="3"/>
        <v>0.68877968500801723</v>
      </c>
      <c r="T8" s="30">
        <f t="shared" si="5"/>
        <v>23381910292.93</v>
      </c>
      <c r="U8" s="45">
        <f t="shared" si="4"/>
        <v>0.68877968500801723</v>
      </c>
    </row>
    <row r="9" spans="1:21" s="25" customFormat="1" ht="15" customHeight="1" x14ac:dyDescent="0.2">
      <c r="A9" s="5" t="s">
        <v>1</v>
      </c>
      <c r="B9" s="5" t="s">
        <v>6</v>
      </c>
      <c r="C9" s="5" t="s">
        <v>6</v>
      </c>
      <c r="D9" s="5" t="s">
        <v>6</v>
      </c>
      <c r="E9" s="5"/>
      <c r="F9" s="5"/>
      <c r="G9" s="5"/>
      <c r="H9" s="5" t="s">
        <v>3</v>
      </c>
      <c r="I9" s="5" t="s">
        <v>4</v>
      </c>
      <c r="J9" s="5" t="s">
        <v>5</v>
      </c>
      <c r="K9" s="6" t="s">
        <v>9</v>
      </c>
      <c r="L9" s="43">
        <f>+L10</f>
        <v>21627950000</v>
      </c>
      <c r="M9" s="40">
        <f t="shared" ref="M9:U9" si="6">+M10</f>
        <v>0</v>
      </c>
      <c r="N9" s="43">
        <f t="shared" si="6"/>
        <v>21627950000</v>
      </c>
      <c r="O9" s="43">
        <f t="shared" si="6"/>
        <v>0</v>
      </c>
      <c r="P9" s="43">
        <f t="shared" si="6"/>
        <v>15629534170.969999</v>
      </c>
      <c r="Q9" s="45">
        <f t="shared" si="2"/>
        <v>0.72265444348493502</v>
      </c>
      <c r="R9" s="30">
        <f t="shared" si="6"/>
        <v>15629534170.969999</v>
      </c>
      <c r="S9" s="45">
        <f t="shared" si="3"/>
        <v>0.72265444348493502</v>
      </c>
      <c r="T9" s="30">
        <f t="shared" si="6"/>
        <v>15629534170.969999</v>
      </c>
      <c r="U9" s="45">
        <f t="shared" si="4"/>
        <v>0.72265444348493502</v>
      </c>
    </row>
    <row r="10" spans="1:21" s="25" customFormat="1" ht="15" customHeight="1" x14ac:dyDescent="0.2">
      <c r="A10" s="5" t="s">
        <v>1</v>
      </c>
      <c r="B10" s="5" t="s">
        <v>6</v>
      </c>
      <c r="C10" s="5" t="s">
        <v>6</v>
      </c>
      <c r="D10" s="5" t="s">
        <v>6</v>
      </c>
      <c r="E10" s="5" t="s">
        <v>10</v>
      </c>
      <c r="F10" s="5"/>
      <c r="G10" s="5"/>
      <c r="H10" s="5" t="s">
        <v>3</v>
      </c>
      <c r="I10" s="5" t="s">
        <v>4</v>
      </c>
      <c r="J10" s="5" t="s">
        <v>5</v>
      </c>
      <c r="K10" s="6" t="s">
        <v>11</v>
      </c>
      <c r="L10" s="43">
        <f>SUM(L11:L20)</f>
        <v>21627950000</v>
      </c>
      <c r="M10" s="40">
        <f t="shared" ref="M10:U10" si="7">SUM(M11:M20)</f>
        <v>0</v>
      </c>
      <c r="N10" s="43">
        <f t="shared" si="7"/>
        <v>21627950000</v>
      </c>
      <c r="O10" s="43">
        <f t="shared" si="7"/>
        <v>0</v>
      </c>
      <c r="P10" s="43">
        <f t="shared" si="7"/>
        <v>15629534170.969999</v>
      </c>
      <c r="Q10" s="45">
        <f t="shared" si="2"/>
        <v>0.72265444348493502</v>
      </c>
      <c r="R10" s="30">
        <f t="shared" si="7"/>
        <v>15629534170.969999</v>
      </c>
      <c r="S10" s="45">
        <f t="shared" si="3"/>
        <v>0.72265444348493502</v>
      </c>
      <c r="T10" s="43">
        <f t="shared" si="7"/>
        <v>15629534170.969999</v>
      </c>
      <c r="U10" s="45">
        <f t="shared" si="4"/>
        <v>0.72265444348493502</v>
      </c>
    </row>
    <row r="11" spans="1:21" ht="16.5" customHeight="1" x14ac:dyDescent="0.2">
      <c r="A11" s="3" t="s">
        <v>1</v>
      </c>
      <c r="B11" s="3" t="s">
        <v>6</v>
      </c>
      <c r="C11" s="3" t="s">
        <v>6</v>
      </c>
      <c r="D11" s="3" t="s">
        <v>6</v>
      </c>
      <c r="E11" s="3" t="s">
        <v>10</v>
      </c>
      <c r="F11" s="3" t="s">
        <v>10</v>
      </c>
      <c r="G11" s="3"/>
      <c r="H11" s="3" t="s">
        <v>3</v>
      </c>
      <c r="I11" s="3" t="s">
        <v>4</v>
      </c>
      <c r="J11" s="3" t="s">
        <v>5</v>
      </c>
      <c r="K11" s="4" t="s">
        <v>12</v>
      </c>
      <c r="L11" s="40">
        <v>12282650427</v>
      </c>
      <c r="M11" s="40">
        <v>0</v>
      </c>
      <c r="N11" s="40">
        <v>12282650427</v>
      </c>
      <c r="O11" s="40">
        <v>0</v>
      </c>
      <c r="P11" s="40">
        <v>10731293359.969999</v>
      </c>
      <c r="Q11" s="46">
        <f t="shared" si="2"/>
        <v>0.87369525199383902</v>
      </c>
      <c r="R11" s="40">
        <v>10731293359.969999</v>
      </c>
      <c r="S11" s="48">
        <f>+R11/L11</f>
        <v>0.87369525199383902</v>
      </c>
      <c r="T11" s="40">
        <v>10731293359.969999</v>
      </c>
      <c r="U11" s="52">
        <f>+T11/L11</f>
        <v>0.87369525199383902</v>
      </c>
    </row>
    <row r="12" spans="1:21" ht="16.5" customHeight="1" x14ac:dyDescent="0.2">
      <c r="A12" s="3" t="s">
        <v>1</v>
      </c>
      <c r="B12" s="3" t="s">
        <v>6</v>
      </c>
      <c r="C12" s="3" t="s">
        <v>6</v>
      </c>
      <c r="D12" s="3" t="s">
        <v>6</v>
      </c>
      <c r="E12" s="3" t="s">
        <v>10</v>
      </c>
      <c r="F12" s="3" t="s">
        <v>13</v>
      </c>
      <c r="G12" s="3"/>
      <c r="H12" s="3" t="s">
        <v>3</v>
      </c>
      <c r="I12" s="3" t="s">
        <v>4</v>
      </c>
      <c r="J12" s="3" t="s">
        <v>5</v>
      </c>
      <c r="K12" s="4" t="s">
        <v>14</v>
      </c>
      <c r="L12" s="40">
        <v>1092839000</v>
      </c>
      <c r="M12" s="40">
        <v>0</v>
      </c>
      <c r="N12" s="40">
        <v>1092839000</v>
      </c>
      <c r="O12" s="40">
        <v>0</v>
      </c>
      <c r="P12" s="40">
        <v>708700888</v>
      </c>
      <c r="Q12" s="46">
        <f t="shared" si="2"/>
        <v>0.64849523854840463</v>
      </c>
      <c r="R12" s="40">
        <v>708700888</v>
      </c>
      <c r="S12" s="48">
        <f t="shared" ref="S12:S75" si="8">+R12/L12</f>
        <v>0.64849523854840463</v>
      </c>
      <c r="T12" s="40">
        <v>708700888</v>
      </c>
      <c r="U12" s="52">
        <f t="shared" ref="U12:U75" si="9">+T12/L12</f>
        <v>0.64849523854840463</v>
      </c>
    </row>
    <row r="13" spans="1:21" ht="16.5" customHeight="1" x14ac:dyDescent="0.2">
      <c r="A13" s="3" t="s">
        <v>1</v>
      </c>
      <c r="B13" s="3" t="s">
        <v>6</v>
      </c>
      <c r="C13" s="3" t="s">
        <v>6</v>
      </c>
      <c r="D13" s="3" t="s">
        <v>6</v>
      </c>
      <c r="E13" s="3" t="s">
        <v>10</v>
      </c>
      <c r="F13" s="3" t="s">
        <v>15</v>
      </c>
      <c r="G13" s="3"/>
      <c r="H13" s="3" t="s">
        <v>3</v>
      </c>
      <c r="I13" s="3" t="s">
        <v>4</v>
      </c>
      <c r="J13" s="3" t="s">
        <v>5</v>
      </c>
      <c r="K13" s="4" t="s">
        <v>16</v>
      </c>
      <c r="L13" s="40">
        <v>3737940000</v>
      </c>
      <c r="M13" s="40">
        <v>0</v>
      </c>
      <c r="N13" s="40">
        <v>3737940000</v>
      </c>
      <c r="O13" s="40">
        <v>0</v>
      </c>
      <c r="P13" s="40">
        <v>2153292870</v>
      </c>
      <c r="Q13" s="46">
        <f t="shared" si="2"/>
        <v>0.57606405399765648</v>
      </c>
      <c r="R13" s="40">
        <v>2153292870</v>
      </c>
      <c r="S13" s="48">
        <f t="shared" si="8"/>
        <v>0.57606405399765648</v>
      </c>
      <c r="T13" s="40">
        <v>2153292870</v>
      </c>
      <c r="U13" s="52">
        <f t="shared" si="9"/>
        <v>0.57606405399765648</v>
      </c>
    </row>
    <row r="14" spans="1:21" ht="15" customHeight="1" x14ac:dyDescent="0.2">
      <c r="A14" s="3" t="s">
        <v>1</v>
      </c>
      <c r="B14" s="3" t="s">
        <v>6</v>
      </c>
      <c r="C14" s="3" t="s">
        <v>6</v>
      </c>
      <c r="D14" s="3" t="s">
        <v>6</v>
      </c>
      <c r="E14" s="3" t="s">
        <v>10</v>
      </c>
      <c r="F14" s="3" t="s">
        <v>17</v>
      </c>
      <c r="G14" s="3"/>
      <c r="H14" s="3" t="s">
        <v>3</v>
      </c>
      <c r="I14" s="3" t="s">
        <v>4</v>
      </c>
      <c r="J14" s="3" t="s">
        <v>5</v>
      </c>
      <c r="K14" s="4" t="s">
        <v>18</v>
      </c>
      <c r="L14" s="40">
        <v>9408000</v>
      </c>
      <c r="M14" s="40">
        <v>0</v>
      </c>
      <c r="N14" s="40">
        <v>9408000</v>
      </c>
      <c r="O14" s="40">
        <v>0</v>
      </c>
      <c r="P14" s="40">
        <v>6390944</v>
      </c>
      <c r="Q14" s="46">
        <f t="shared" si="2"/>
        <v>0.67930952380952381</v>
      </c>
      <c r="R14" s="40">
        <v>6390944</v>
      </c>
      <c r="S14" s="48">
        <f t="shared" si="8"/>
        <v>0.67930952380952381</v>
      </c>
      <c r="T14" s="40">
        <v>6390944</v>
      </c>
      <c r="U14" s="52">
        <f t="shared" si="9"/>
        <v>0.67930952380952381</v>
      </c>
    </row>
    <row r="15" spans="1:21" ht="15" customHeight="1" x14ac:dyDescent="0.2">
      <c r="A15" s="3" t="s">
        <v>1</v>
      </c>
      <c r="B15" s="3" t="s">
        <v>6</v>
      </c>
      <c r="C15" s="3" t="s">
        <v>6</v>
      </c>
      <c r="D15" s="3" t="s">
        <v>6</v>
      </c>
      <c r="E15" s="3" t="s">
        <v>10</v>
      </c>
      <c r="F15" s="3" t="s">
        <v>19</v>
      </c>
      <c r="G15" s="3"/>
      <c r="H15" s="3" t="s">
        <v>3</v>
      </c>
      <c r="I15" s="3" t="s">
        <v>4</v>
      </c>
      <c r="J15" s="3" t="s">
        <v>5</v>
      </c>
      <c r="K15" s="4" t="s">
        <v>20</v>
      </c>
      <c r="L15" s="40">
        <v>19200000</v>
      </c>
      <c r="M15" s="40">
        <v>0</v>
      </c>
      <c r="N15" s="40">
        <v>19200000</v>
      </c>
      <c r="O15" s="40">
        <v>0</v>
      </c>
      <c r="P15" s="40">
        <v>12920001</v>
      </c>
      <c r="Q15" s="46">
        <f t="shared" si="2"/>
        <v>0.67291671875000003</v>
      </c>
      <c r="R15" s="40">
        <v>12920001</v>
      </c>
      <c r="S15" s="48">
        <f t="shared" si="8"/>
        <v>0.67291671875000003</v>
      </c>
      <c r="T15" s="40">
        <v>12920001</v>
      </c>
      <c r="U15" s="52">
        <f t="shared" si="9"/>
        <v>0.67291671875000003</v>
      </c>
    </row>
    <row r="16" spans="1:21" ht="16.5" customHeight="1" x14ac:dyDescent="0.2">
      <c r="A16" s="3" t="s">
        <v>1</v>
      </c>
      <c r="B16" s="3" t="s">
        <v>6</v>
      </c>
      <c r="C16" s="3" t="s">
        <v>6</v>
      </c>
      <c r="D16" s="3" t="s">
        <v>6</v>
      </c>
      <c r="E16" s="3" t="s">
        <v>10</v>
      </c>
      <c r="F16" s="3" t="s">
        <v>21</v>
      </c>
      <c r="G16" s="3"/>
      <c r="H16" s="3" t="s">
        <v>3</v>
      </c>
      <c r="I16" s="3" t="s">
        <v>4</v>
      </c>
      <c r="J16" s="3" t="s">
        <v>5</v>
      </c>
      <c r="K16" s="4" t="s">
        <v>22</v>
      </c>
      <c r="L16" s="40">
        <v>905494000</v>
      </c>
      <c r="M16" s="40">
        <v>0</v>
      </c>
      <c r="N16" s="40">
        <v>905494000</v>
      </c>
      <c r="O16" s="40">
        <v>0</v>
      </c>
      <c r="P16" s="40">
        <v>828123723</v>
      </c>
      <c r="Q16" s="46">
        <f t="shared" si="2"/>
        <v>0.91455462211787153</v>
      </c>
      <c r="R16" s="40">
        <v>828123723</v>
      </c>
      <c r="S16" s="48">
        <f t="shared" si="8"/>
        <v>0.91455462211787153</v>
      </c>
      <c r="T16" s="40">
        <v>828123723</v>
      </c>
      <c r="U16" s="52">
        <f t="shared" si="9"/>
        <v>0.91455462211787153</v>
      </c>
    </row>
    <row r="17" spans="1:21" ht="16.5" customHeight="1" x14ac:dyDescent="0.2">
      <c r="A17" s="3" t="s">
        <v>1</v>
      </c>
      <c r="B17" s="3" t="s">
        <v>6</v>
      </c>
      <c r="C17" s="3" t="s">
        <v>6</v>
      </c>
      <c r="D17" s="3" t="s">
        <v>6</v>
      </c>
      <c r="E17" s="3" t="s">
        <v>10</v>
      </c>
      <c r="F17" s="3" t="s">
        <v>23</v>
      </c>
      <c r="G17" s="3"/>
      <c r="H17" s="3" t="s">
        <v>3</v>
      </c>
      <c r="I17" s="3" t="s">
        <v>4</v>
      </c>
      <c r="J17" s="3" t="s">
        <v>5</v>
      </c>
      <c r="K17" s="4" t="s">
        <v>24</v>
      </c>
      <c r="L17" s="40">
        <v>618238000</v>
      </c>
      <c r="M17" s="40">
        <v>0</v>
      </c>
      <c r="N17" s="40">
        <v>618238000</v>
      </c>
      <c r="O17" s="40">
        <v>0</v>
      </c>
      <c r="P17" s="40">
        <v>492609652</v>
      </c>
      <c r="Q17" s="46">
        <f t="shared" si="2"/>
        <v>0.79679613999786492</v>
      </c>
      <c r="R17" s="40">
        <v>492609652</v>
      </c>
      <c r="S17" s="48">
        <f t="shared" si="8"/>
        <v>0.79679613999786492</v>
      </c>
      <c r="T17" s="40">
        <v>492609652</v>
      </c>
      <c r="U17" s="52">
        <f t="shared" si="9"/>
        <v>0.79679613999786492</v>
      </c>
    </row>
    <row r="18" spans="1:21" ht="16.5" customHeight="1" x14ac:dyDescent="0.2">
      <c r="A18" s="3" t="s">
        <v>1</v>
      </c>
      <c r="B18" s="3" t="s">
        <v>6</v>
      </c>
      <c r="C18" s="3" t="s">
        <v>6</v>
      </c>
      <c r="D18" s="3" t="s">
        <v>6</v>
      </c>
      <c r="E18" s="3" t="s">
        <v>10</v>
      </c>
      <c r="F18" s="3" t="s">
        <v>25</v>
      </c>
      <c r="G18" s="3"/>
      <c r="H18" s="3" t="s">
        <v>3</v>
      </c>
      <c r="I18" s="3" t="s">
        <v>4</v>
      </c>
      <c r="J18" s="3" t="s">
        <v>5</v>
      </c>
      <c r="K18" s="4" t="s">
        <v>26</v>
      </c>
      <c r="L18" s="40">
        <v>94000000</v>
      </c>
      <c r="M18" s="40">
        <v>0</v>
      </c>
      <c r="N18" s="40">
        <v>94000000</v>
      </c>
      <c r="O18" s="40">
        <v>0</v>
      </c>
      <c r="P18" s="40">
        <v>39123679</v>
      </c>
      <c r="Q18" s="46">
        <f t="shared" si="2"/>
        <v>0.41620935106382978</v>
      </c>
      <c r="R18" s="40">
        <v>39123679</v>
      </c>
      <c r="S18" s="48">
        <f t="shared" si="8"/>
        <v>0.41620935106382978</v>
      </c>
      <c r="T18" s="40">
        <v>39123679</v>
      </c>
      <c r="U18" s="52">
        <f t="shared" si="9"/>
        <v>0.41620935106382978</v>
      </c>
    </row>
    <row r="19" spans="1:21" ht="16.5" customHeight="1" x14ac:dyDescent="0.2">
      <c r="A19" s="3" t="s">
        <v>1</v>
      </c>
      <c r="B19" s="3" t="s">
        <v>6</v>
      </c>
      <c r="C19" s="3" t="s">
        <v>6</v>
      </c>
      <c r="D19" s="3" t="s">
        <v>6</v>
      </c>
      <c r="E19" s="3" t="s">
        <v>10</v>
      </c>
      <c r="F19" s="3" t="s">
        <v>27</v>
      </c>
      <c r="G19" s="3"/>
      <c r="H19" s="3" t="s">
        <v>3</v>
      </c>
      <c r="I19" s="3" t="s">
        <v>4</v>
      </c>
      <c r="J19" s="3" t="s">
        <v>5</v>
      </c>
      <c r="K19" s="4" t="s">
        <v>28</v>
      </c>
      <c r="L19" s="40">
        <v>1965048000</v>
      </c>
      <c r="M19" s="40">
        <v>0</v>
      </c>
      <c r="N19" s="40">
        <v>1965048000</v>
      </c>
      <c r="O19" s="40">
        <v>0</v>
      </c>
      <c r="P19" s="40">
        <v>22573997</v>
      </c>
      <c r="Q19" s="46">
        <f t="shared" si="2"/>
        <v>1.148775856874743E-2</v>
      </c>
      <c r="R19" s="40">
        <v>22573997</v>
      </c>
      <c r="S19" s="48">
        <f t="shared" si="8"/>
        <v>1.148775856874743E-2</v>
      </c>
      <c r="T19" s="40">
        <v>22573997</v>
      </c>
      <c r="U19" s="52">
        <f t="shared" si="9"/>
        <v>1.148775856874743E-2</v>
      </c>
    </row>
    <row r="20" spans="1:21" ht="16.5" customHeight="1" x14ac:dyDescent="0.2">
      <c r="A20" s="3" t="s">
        <v>1</v>
      </c>
      <c r="B20" s="3" t="s">
        <v>6</v>
      </c>
      <c r="C20" s="3" t="s">
        <v>6</v>
      </c>
      <c r="D20" s="3" t="s">
        <v>6</v>
      </c>
      <c r="E20" s="3" t="s">
        <v>10</v>
      </c>
      <c r="F20" s="3" t="s">
        <v>29</v>
      </c>
      <c r="G20" s="3"/>
      <c r="H20" s="3" t="s">
        <v>3</v>
      </c>
      <c r="I20" s="3" t="s">
        <v>4</v>
      </c>
      <c r="J20" s="3" t="s">
        <v>5</v>
      </c>
      <c r="K20" s="4" t="s">
        <v>30</v>
      </c>
      <c r="L20" s="40">
        <v>903132573</v>
      </c>
      <c r="M20" s="40">
        <v>0</v>
      </c>
      <c r="N20" s="40">
        <v>903132573</v>
      </c>
      <c r="O20" s="40">
        <v>0</v>
      </c>
      <c r="P20" s="40">
        <v>634505057</v>
      </c>
      <c r="Q20" s="46">
        <f t="shared" si="2"/>
        <v>0.70256026188084353</v>
      </c>
      <c r="R20" s="40">
        <v>634505057</v>
      </c>
      <c r="S20" s="48">
        <f t="shared" si="8"/>
        <v>0.70256026188084353</v>
      </c>
      <c r="T20" s="40">
        <v>634505057</v>
      </c>
      <c r="U20" s="52">
        <f t="shared" si="9"/>
        <v>0.70256026188084353</v>
      </c>
    </row>
    <row r="21" spans="1:21" s="25" customFormat="1" ht="15" customHeight="1" x14ac:dyDescent="0.2">
      <c r="A21" s="5" t="s">
        <v>1</v>
      </c>
      <c r="B21" s="5" t="s">
        <v>6</v>
      </c>
      <c r="C21" s="5" t="s">
        <v>6</v>
      </c>
      <c r="D21" s="5" t="s">
        <v>31</v>
      </c>
      <c r="E21" s="5"/>
      <c r="F21" s="5"/>
      <c r="G21" s="5"/>
      <c r="H21" s="5" t="s">
        <v>3</v>
      </c>
      <c r="I21" s="5" t="s">
        <v>4</v>
      </c>
      <c r="J21" s="5" t="s">
        <v>5</v>
      </c>
      <c r="K21" s="6" t="s">
        <v>32</v>
      </c>
      <c r="L21" s="31">
        <f t="shared" ref="L21:T21" si="10">SUM(L22:L28)</f>
        <v>7868576000</v>
      </c>
      <c r="M21" s="31">
        <f t="shared" si="10"/>
        <v>0</v>
      </c>
      <c r="N21" s="31">
        <f t="shared" si="10"/>
        <v>7868576000</v>
      </c>
      <c r="O21" s="31">
        <f t="shared" si="10"/>
        <v>0</v>
      </c>
      <c r="P21" s="31">
        <f t="shared" si="10"/>
        <v>5806088005.96</v>
      </c>
      <c r="Q21" s="45">
        <f t="shared" si="2"/>
        <v>0.73788294171143542</v>
      </c>
      <c r="R21" s="31">
        <f t="shared" si="10"/>
        <v>5805832105.96</v>
      </c>
      <c r="S21" s="49">
        <f t="shared" si="8"/>
        <v>0.73785041994383738</v>
      </c>
      <c r="T21" s="31">
        <f t="shared" si="10"/>
        <v>5805832105.96</v>
      </c>
      <c r="U21" s="53">
        <f t="shared" si="9"/>
        <v>0.73785041994383738</v>
      </c>
    </row>
    <row r="22" spans="1:21" ht="16.5" customHeight="1" x14ac:dyDescent="0.2">
      <c r="A22" s="3" t="s">
        <v>1</v>
      </c>
      <c r="B22" s="3" t="s">
        <v>6</v>
      </c>
      <c r="C22" s="3" t="s">
        <v>6</v>
      </c>
      <c r="D22" s="3" t="s">
        <v>31</v>
      </c>
      <c r="E22" s="3" t="s">
        <v>10</v>
      </c>
      <c r="F22" s="3"/>
      <c r="G22" s="3"/>
      <c r="H22" s="3" t="s">
        <v>3</v>
      </c>
      <c r="I22" s="3" t="s">
        <v>4</v>
      </c>
      <c r="J22" s="3" t="s">
        <v>5</v>
      </c>
      <c r="K22" s="4" t="s">
        <v>33</v>
      </c>
      <c r="L22" s="40">
        <v>2390339000</v>
      </c>
      <c r="M22" s="40">
        <v>0</v>
      </c>
      <c r="N22" s="40">
        <v>2390339000</v>
      </c>
      <c r="O22" s="40">
        <v>0</v>
      </c>
      <c r="P22" s="40">
        <v>1726799162</v>
      </c>
      <c r="Q22" s="46">
        <f t="shared" si="2"/>
        <v>0.72240764259797463</v>
      </c>
      <c r="R22" s="40">
        <v>1726694962</v>
      </c>
      <c r="S22" s="48">
        <f t="shared" si="8"/>
        <v>0.72236405045476815</v>
      </c>
      <c r="T22" s="40">
        <v>1726694962</v>
      </c>
      <c r="U22" s="52">
        <f t="shared" si="9"/>
        <v>0.72236405045476815</v>
      </c>
    </row>
    <row r="23" spans="1:21" ht="16.5" customHeight="1" x14ac:dyDescent="0.2">
      <c r="A23" s="3" t="s">
        <v>1</v>
      </c>
      <c r="B23" s="3" t="s">
        <v>6</v>
      </c>
      <c r="C23" s="3" t="s">
        <v>6</v>
      </c>
      <c r="D23" s="3" t="s">
        <v>31</v>
      </c>
      <c r="E23" s="3" t="s">
        <v>13</v>
      </c>
      <c r="F23" s="3"/>
      <c r="G23" s="3"/>
      <c r="H23" s="3" t="s">
        <v>3</v>
      </c>
      <c r="I23" s="3" t="s">
        <v>4</v>
      </c>
      <c r="J23" s="3" t="s">
        <v>5</v>
      </c>
      <c r="K23" s="4" t="s">
        <v>34</v>
      </c>
      <c r="L23" s="40">
        <v>1873782000</v>
      </c>
      <c r="M23" s="40">
        <v>0</v>
      </c>
      <c r="N23" s="40">
        <v>1873782000</v>
      </c>
      <c r="O23" s="40">
        <v>0</v>
      </c>
      <c r="P23" s="40">
        <v>1239476484</v>
      </c>
      <c r="Q23" s="46">
        <f t="shared" si="2"/>
        <v>0.66148382469252021</v>
      </c>
      <c r="R23" s="40">
        <v>1239372884</v>
      </c>
      <c r="S23" s="48">
        <f t="shared" si="8"/>
        <v>0.66142853544329061</v>
      </c>
      <c r="T23" s="40">
        <v>1239372884</v>
      </c>
      <c r="U23" s="52">
        <f t="shared" si="9"/>
        <v>0.66142853544329061</v>
      </c>
    </row>
    <row r="24" spans="1:21" ht="16.5" customHeight="1" x14ac:dyDescent="0.2">
      <c r="A24" s="3" t="s">
        <v>1</v>
      </c>
      <c r="B24" s="3" t="s">
        <v>6</v>
      </c>
      <c r="C24" s="3" t="s">
        <v>6</v>
      </c>
      <c r="D24" s="3" t="s">
        <v>31</v>
      </c>
      <c r="E24" s="3" t="s">
        <v>15</v>
      </c>
      <c r="F24" s="3"/>
      <c r="G24" s="3"/>
      <c r="H24" s="3" t="s">
        <v>3</v>
      </c>
      <c r="I24" s="3" t="s">
        <v>4</v>
      </c>
      <c r="J24" s="3" t="s">
        <v>5</v>
      </c>
      <c r="K24" s="4" t="s">
        <v>35</v>
      </c>
      <c r="L24" s="40">
        <v>1334045000</v>
      </c>
      <c r="M24" s="40">
        <v>0</v>
      </c>
      <c r="N24" s="40">
        <v>1334045000</v>
      </c>
      <c r="O24" s="40">
        <v>0</v>
      </c>
      <c r="P24" s="40">
        <v>1329424512</v>
      </c>
      <c r="Q24" s="46">
        <f t="shared" si="2"/>
        <v>0.99653648265238426</v>
      </c>
      <c r="R24" s="40">
        <v>1329424512</v>
      </c>
      <c r="S24" s="48">
        <f t="shared" si="8"/>
        <v>0.99653648265238426</v>
      </c>
      <c r="T24" s="40">
        <v>1329424512</v>
      </c>
      <c r="U24" s="52">
        <f t="shared" si="9"/>
        <v>0.99653648265238426</v>
      </c>
    </row>
    <row r="25" spans="1:21" ht="16.5" customHeight="1" x14ac:dyDescent="0.2">
      <c r="A25" s="3" t="s">
        <v>1</v>
      </c>
      <c r="B25" s="3" t="s">
        <v>6</v>
      </c>
      <c r="C25" s="3" t="s">
        <v>6</v>
      </c>
      <c r="D25" s="3" t="s">
        <v>31</v>
      </c>
      <c r="E25" s="3" t="s">
        <v>17</v>
      </c>
      <c r="F25" s="3"/>
      <c r="G25" s="3"/>
      <c r="H25" s="3" t="s">
        <v>3</v>
      </c>
      <c r="I25" s="3" t="s">
        <v>4</v>
      </c>
      <c r="J25" s="3" t="s">
        <v>5</v>
      </c>
      <c r="K25" s="4" t="s">
        <v>36</v>
      </c>
      <c r="L25" s="40">
        <v>957928000</v>
      </c>
      <c r="M25" s="40">
        <v>0</v>
      </c>
      <c r="N25" s="40">
        <v>957928000</v>
      </c>
      <c r="O25" s="40">
        <v>0</v>
      </c>
      <c r="P25" s="40">
        <v>639671277.20000005</v>
      </c>
      <c r="Q25" s="46">
        <f t="shared" si="2"/>
        <v>0.66776550763731723</v>
      </c>
      <c r="R25" s="40">
        <v>639645177.20000005</v>
      </c>
      <c r="S25" s="48">
        <f t="shared" si="8"/>
        <v>0.66773826133070546</v>
      </c>
      <c r="T25" s="40">
        <v>639645177.20000005</v>
      </c>
      <c r="U25" s="52">
        <f t="shared" si="9"/>
        <v>0.66773826133070546</v>
      </c>
    </row>
    <row r="26" spans="1:21" ht="16.5" customHeight="1" x14ac:dyDescent="0.2">
      <c r="A26" s="3" t="s">
        <v>1</v>
      </c>
      <c r="B26" s="3" t="s">
        <v>6</v>
      </c>
      <c r="C26" s="3" t="s">
        <v>6</v>
      </c>
      <c r="D26" s="3" t="s">
        <v>31</v>
      </c>
      <c r="E26" s="3" t="s">
        <v>19</v>
      </c>
      <c r="F26" s="3"/>
      <c r="G26" s="3"/>
      <c r="H26" s="3" t="s">
        <v>3</v>
      </c>
      <c r="I26" s="3" t="s">
        <v>4</v>
      </c>
      <c r="J26" s="3" t="s">
        <v>5</v>
      </c>
      <c r="K26" s="4" t="s">
        <v>37</v>
      </c>
      <c r="L26" s="40">
        <v>115072000</v>
      </c>
      <c r="M26" s="40">
        <v>0</v>
      </c>
      <c r="N26" s="40">
        <v>115072000</v>
      </c>
      <c r="O26" s="40">
        <v>0</v>
      </c>
      <c r="P26" s="40">
        <v>71085481.599999994</v>
      </c>
      <c r="Q26" s="46">
        <f t="shared" si="2"/>
        <v>0.61774785873192428</v>
      </c>
      <c r="R26" s="40">
        <v>71080981.599999994</v>
      </c>
      <c r="S26" s="48">
        <f t="shared" si="8"/>
        <v>0.61770875278086756</v>
      </c>
      <c r="T26" s="40">
        <v>71080981.599999994</v>
      </c>
      <c r="U26" s="52">
        <f t="shared" si="9"/>
        <v>0.61770875278086756</v>
      </c>
    </row>
    <row r="27" spans="1:21" ht="16.5" customHeight="1" x14ac:dyDescent="0.2">
      <c r="A27" s="3" t="s">
        <v>1</v>
      </c>
      <c r="B27" s="3" t="s">
        <v>6</v>
      </c>
      <c r="C27" s="3" t="s">
        <v>6</v>
      </c>
      <c r="D27" s="3" t="s">
        <v>31</v>
      </c>
      <c r="E27" s="3" t="s">
        <v>21</v>
      </c>
      <c r="F27" s="3"/>
      <c r="G27" s="3"/>
      <c r="H27" s="3" t="s">
        <v>3</v>
      </c>
      <c r="I27" s="3" t="s">
        <v>4</v>
      </c>
      <c r="J27" s="3" t="s">
        <v>5</v>
      </c>
      <c r="K27" s="4" t="s">
        <v>38</v>
      </c>
      <c r="L27" s="40">
        <v>718446000</v>
      </c>
      <c r="M27" s="40">
        <v>0</v>
      </c>
      <c r="N27" s="40">
        <v>718446000</v>
      </c>
      <c r="O27" s="40">
        <v>0</v>
      </c>
      <c r="P27" s="40">
        <v>479766184</v>
      </c>
      <c r="Q27" s="46">
        <f t="shared" si="2"/>
        <v>0.6677832210075636</v>
      </c>
      <c r="R27" s="40">
        <v>479748684</v>
      </c>
      <c r="S27" s="48">
        <f t="shared" si="8"/>
        <v>0.66775886287904729</v>
      </c>
      <c r="T27" s="40">
        <v>479748684</v>
      </c>
      <c r="U27" s="52">
        <f t="shared" si="9"/>
        <v>0.66775886287904729</v>
      </c>
    </row>
    <row r="28" spans="1:21" ht="16.5" customHeight="1" x14ac:dyDescent="0.2">
      <c r="A28" s="3" t="s">
        <v>1</v>
      </c>
      <c r="B28" s="3" t="s">
        <v>6</v>
      </c>
      <c r="C28" s="3" t="s">
        <v>6</v>
      </c>
      <c r="D28" s="3" t="s">
        <v>31</v>
      </c>
      <c r="E28" s="3" t="s">
        <v>23</v>
      </c>
      <c r="F28" s="3"/>
      <c r="G28" s="3"/>
      <c r="H28" s="3" t="s">
        <v>3</v>
      </c>
      <c r="I28" s="3" t="s">
        <v>4</v>
      </c>
      <c r="J28" s="3" t="s">
        <v>5</v>
      </c>
      <c r="K28" s="4" t="s">
        <v>39</v>
      </c>
      <c r="L28" s="40">
        <v>478964000</v>
      </c>
      <c r="M28" s="40">
        <v>0</v>
      </c>
      <c r="N28" s="40">
        <v>478964000</v>
      </c>
      <c r="O28" s="40">
        <v>0</v>
      </c>
      <c r="P28" s="40">
        <v>319864905.16000003</v>
      </c>
      <c r="Q28" s="46">
        <f t="shared" si="2"/>
        <v>0.66782661151986378</v>
      </c>
      <c r="R28" s="40">
        <v>319864905.16000003</v>
      </c>
      <c r="S28" s="48">
        <f t="shared" si="8"/>
        <v>0.66782661151986378</v>
      </c>
      <c r="T28" s="40">
        <v>319864905.16000003</v>
      </c>
      <c r="U28" s="52">
        <f t="shared" si="9"/>
        <v>0.66782661151986378</v>
      </c>
    </row>
    <row r="29" spans="1:21" s="25" customFormat="1" ht="15" customHeight="1" x14ac:dyDescent="0.2">
      <c r="A29" s="5" t="s">
        <v>1</v>
      </c>
      <c r="B29" s="5" t="s">
        <v>6</v>
      </c>
      <c r="C29" s="5" t="s">
        <v>6</v>
      </c>
      <c r="D29" s="5" t="s">
        <v>40</v>
      </c>
      <c r="E29" s="5"/>
      <c r="F29" s="5"/>
      <c r="G29" s="5"/>
      <c r="H29" s="5" t="s">
        <v>3</v>
      </c>
      <c r="I29" s="5" t="s">
        <v>4</v>
      </c>
      <c r="J29" s="5" t="s">
        <v>5</v>
      </c>
      <c r="K29" s="6" t="s">
        <v>41</v>
      </c>
      <c r="L29" s="31">
        <f>+L30+L34+L35+L36</f>
        <v>2741711000</v>
      </c>
      <c r="M29" s="31">
        <f t="shared" ref="M29:T29" si="11">+M30+M34+M35+M36</f>
        <v>0</v>
      </c>
      <c r="N29" s="31">
        <f t="shared" si="11"/>
        <v>2741711000</v>
      </c>
      <c r="O29" s="31">
        <f t="shared" si="11"/>
        <v>0</v>
      </c>
      <c r="P29" s="31">
        <f t="shared" si="11"/>
        <v>1946544016</v>
      </c>
      <c r="Q29" s="46">
        <f t="shared" si="2"/>
        <v>0.70997417889777592</v>
      </c>
      <c r="R29" s="31">
        <f t="shared" si="11"/>
        <v>1946544016</v>
      </c>
      <c r="S29" s="49">
        <f t="shared" si="8"/>
        <v>0.70997417889777592</v>
      </c>
      <c r="T29" s="31">
        <f t="shared" si="11"/>
        <v>1946544016</v>
      </c>
      <c r="U29" s="53">
        <f t="shared" si="9"/>
        <v>0.70997417889777592</v>
      </c>
    </row>
    <row r="30" spans="1:21" s="25" customFormat="1" ht="15" customHeight="1" x14ac:dyDescent="0.2">
      <c r="A30" s="5" t="s">
        <v>1</v>
      </c>
      <c r="B30" s="5" t="s">
        <v>6</v>
      </c>
      <c r="C30" s="5" t="s">
        <v>6</v>
      </c>
      <c r="D30" s="5" t="s">
        <v>40</v>
      </c>
      <c r="E30" s="5" t="s">
        <v>10</v>
      </c>
      <c r="F30" s="5"/>
      <c r="G30" s="5"/>
      <c r="H30" s="5" t="s">
        <v>3</v>
      </c>
      <c r="I30" s="5" t="s">
        <v>4</v>
      </c>
      <c r="J30" s="5" t="s">
        <v>5</v>
      </c>
      <c r="K30" s="6" t="s">
        <v>42</v>
      </c>
      <c r="L30" s="31">
        <f>SUM(L31:L33)</f>
        <v>1613747500</v>
      </c>
      <c r="M30" s="31">
        <f t="shared" ref="M30:T30" si="12">SUM(M31:M33)</f>
        <v>0</v>
      </c>
      <c r="N30" s="31">
        <f t="shared" si="12"/>
        <v>1613747500</v>
      </c>
      <c r="O30" s="31">
        <f t="shared" si="12"/>
        <v>0</v>
      </c>
      <c r="P30" s="31">
        <f t="shared" si="12"/>
        <v>981021900</v>
      </c>
      <c r="Q30" s="45">
        <f t="shared" si="2"/>
        <v>0.60791536470234653</v>
      </c>
      <c r="R30" s="31">
        <f t="shared" si="12"/>
        <v>981021900</v>
      </c>
      <c r="S30" s="49">
        <f t="shared" si="8"/>
        <v>0.60791536470234653</v>
      </c>
      <c r="T30" s="31">
        <f t="shared" si="12"/>
        <v>981021900</v>
      </c>
      <c r="U30" s="53">
        <f t="shared" si="9"/>
        <v>0.60791536470234653</v>
      </c>
    </row>
    <row r="31" spans="1:21" ht="16.5" customHeight="1" x14ac:dyDescent="0.2">
      <c r="A31" s="3" t="s">
        <v>1</v>
      </c>
      <c r="B31" s="3" t="s">
        <v>6</v>
      </c>
      <c r="C31" s="3" t="s">
        <v>6</v>
      </c>
      <c r="D31" s="3" t="s">
        <v>40</v>
      </c>
      <c r="E31" s="3" t="s">
        <v>10</v>
      </c>
      <c r="F31" s="3" t="s">
        <v>10</v>
      </c>
      <c r="G31" s="3"/>
      <c r="H31" s="3" t="s">
        <v>3</v>
      </c>
      <c r="I31" s="3" t="s">
        <v>4</v>
      </c>
      <c r="J31" s="3" t="s">
        <v>5</v>
      </c>
      <c r="K31" s="4" t="s">
        <v>43</v>
      </c>
      <c r="L31" s="40">
        <v>1425177500</v>
      </c>
      <c r="M31" s="40">
        <v>0</v>
      </c>
      <c r="N31" s="40">
        <v>1425177500</v>
      </c>
      <c r="O31" s="40">
        <v>0</v>
      </c>
      <c r="P31" s="40">
        <v>834093029</v>
      </c>
      <c r="Q31" s="46">
        <f t="shared" si="2"/>
        <v>0.5852555411518916</v>
      </c>
      <c r="R31" s="40">
        <v>834093029</v>
      </c>
      <c r="S31" s="48">
        <f t="shared" si="8"/>
        <v>0.5852555411518916</v>
      </c>
      <c r="T31" s="40">
        <v>834093029</v>
      </c>
      <c r="U31" s="52">
        <f t="shared" si="9"/>
        <v>0.5852555411518916</v>
      </c>
    </row>
    <row r="32" spans="1:21" ht="16.5" customHeight="1" x14ac:dyDescent="0.2">
      <c r="A32" s="3" t="s">
        <v>1</v>
      </c>
      <c r="B32" s="3" t="s">
        <v>6</v>
      </c>
      <c r="C32" s="3" t="s">
        <v>6</v>
      </c>
      <c r="D32" s="3" t="s">
        <v>40</v>
      </c>
      <c r="E32" s="3" t="s">
        <v>10</v>
      </c>
      <c r="F32" s="3" t="s">
        <v>13</v>
      </c>
      <c r="G32" s="3"/>
      <c r="H32" s="3" t="s">
        <v>3</v>
      </c>
      <c r="I32" s="3" t="s">
        <v>4</v>
      </c>
      <c r="J32" s="3" t="s">
        <v>5</v>
      </c>
      <c r="K32" s="4" t="s">
        <v>44</v>
      </c>
      <c r="L32" s="40">
        <v>100000000</v>
      </c>
      <c r="M32" s="40">
        <v>0</v>
      </c>
      <c r="N32" s="40">
        <v>100000000</v>
      </c>
      <c r="O32" s="40">
        <v>0</v>
      </c>
      <c r="P32" s="40">
        <v>86057675</v>
      </c>
      <c r="Q32" s="46">
        <f t="shared" si="2"/>
        <v>0.86057675</v>
      </c>
      <c r="R32" s="40">
        <v>86057675</v>
      </c>
      <c r="S32" s="48">
        <f t="shared" si="8"/>
        <v>0.86057675</v>
      </c>
      <c r="T32" s="40">
        <v>86057675</v>
      </c>
      <c r="U32" s="52">
        <f t="shared" si="9"/>
        <v>0.86057675</v>
      </c>
    </row>
    <row r="33" spans="1:21" ht="15" customHeight="1" x14ac:dyDescent="0.2">
      <c r="A33" s="3" t="s">
        <v>1</v>
      </c>
      <c r="B33" s="3" t="s">
        <v>6</v>
      </c>
      <c r="C33" s="3" t="s">
        <v>6</v>
      </c>
      <c r="D33" s="3" t="s">
        <v>40</v>
      </c>
      <c r="E33" s="3" t="s">
        <v>10</v>
      </c>
      <c r="F33" s="3" t="s">
        <v>15</v>
      </c>
      <c r="G33" s="3"/>
      <c r="H33" s="3" t="s">
        <v>3</v>
      </c>
      <c r="I33" s="3" t="s">
        <v>4</v>
      </c>
      <c r="J33" s="3" t="s">
        <v>5</v>
      </c>
      <c r="K33" s="4" t="s">
        <v>45</v>
      </c>
      <c r="L33" s="40">
        <v>88570000</v>
      </c>
      <c r="M33" s="40">
        <v>0</v>
      </c>
      <c r="N33" s="40">
        <v>88570000</v>
      </c>
      <c r="O33" s="40">
        <v>0</v>
      </c>
      <c r="P33" s="40">
        <v>60871196</v>
      </c>
      <c r="Q33" s="46">
        <f t="shared" si="2"/>
        <v>0.6872665236536073</v>
      </c>
      <c r="R33" s="40">
        <v>60871196</v>
      </c>
      <c r="S33" s="48">
        <f t="shared" si="8"/>
        <v>0.6872665236536073</v>
      </c>
      <c r="T33" s="40">
        <v>60871196</v>
      </c>
      <c r="U33" s="52">
        <f t="shared" si="9"/>
        <v>0.6872665236536073</v>
      </c>
    </row>
    <row r="34" spans="1:21" ht="16.5" customHeight="1" x14ac:dyDescent="0.2">
      <c r="A34" s="3" t="s">
        <v>1</v>
      </c>
      <c r="B34" s="3" t="s">
        <v>6</v>
      </c>
      <c r="C34" s="3" t="s">
        <v>6</v>
      </c>
      <c r="D34" s="3" t="s">
        <v>40</v>
      </c>
      <c r="E34" s="3" t="s">
        <v>13</v>
      </c>
      <c r="F34" s="3"/>
      <c r="G34" s="3"/>
      <c r="H34" s="3" t="s">
        <v>3</v>
      </c>
      <c r="I34" s="3" t="s">
        <v>4</v>
      </c>
      <c r="J34" s="3" t="s">
        <v>5</v>
      </c>
      <c r="K34" s="4" t="s">
        <v>46</v>
      </c>
      <c r="L34" s="40">
        <v>1002558427</v>
      </c>
      <c r="M34" s="40">
        <v>0</v>
      </c>
      <c r="N34" s="40">
        <v>1002558427</v>
      </c>
      <c r="O34" s="40">
        <v>0</v>
      </c>
      <c r="P34" s="40">
        <v>899955592</v>
      </c>
      <c r="Q34" s="46">
        <f t="shared" si="2"/>
        <v>0.89765899698531981</v>
      </c>
      <c r="R34" s="40">
        <v>899955592</v>
      </c>
      <c r="S34" s="48">
        <f t="shared" si="8"/>
        <v>0.89765899698531981</v>
      </c>
      <c r="T34" s="40">
        <v>899955592</v>
      </c>
      <c r="U34" s="52">
        <f t="shared" si="9"/>
        <v>0.89765899698531981</v>
      </c>
    </row>
    <row r="35" spans="1:21" ht="15" customHeight="1" x14ac:dyDescent="0.2">
      <c r="A35" s="3" t="s">
        <v>1</v>
      </c>
      <c r="B35" s="3" t="s">
        <v>6</v>
      </c>
      <c r="C35" s="3" t="s">
        <v>6</v>
      </c>
      <c r="D35" s="3" t="s">
        <v>40</v>
      </c>
      <c r="E35" s="3" t="s">
        <v>47</v>
      </c>
      <c r="F35" s="3"/>
      <c r="G35" s="3"/>
      <c r="H35" s="3" t="s">
        <v>3</v>
      </c>
      <c r="I35" s="3" t="s">
        <v>4</v>
      </c>
      <c r="J35" s="3" t="s">
        <v>5</v>
      </c>
      <c r="K35" s="4" t="s">
        <v>48</v>
      </c>
      <c r="L35" s="40">
        <v>35587500</v>
      </c>
      <c r="M35" s="40">
        <v>0</v>
      </c>
      <c r="N35" s="40">
        <v>35587500</v>
      </c>
      <c r="O35" s="40">
        <v>0</v>
      </c>
      <c r="P35" s="40">
        <v>0</v>
      </c>
      <c r="Q35" s="46">
        <f t="shared" si="2"/>
        <v>0</v>
      </c>
      <c r="R35" s="40">
        <v>0</v>
      </c>
      <c r="S35" s="48">
        <f t="shared" si="8"/>
        <v>0</v>
      </c>
      <c r="T35" s="40">
        <v>0</v>
      </c>
      <c r="U35" s="52">
        <f t="shared" si="9"/>
        <v>0</v>
      </c>
    </row>
    <row r="36" spans="1:21" ht="15" customHeight="1" x14ac:dyDescent="0.2">
      <c r="A36" s="3" t="s">
        <v>1</v>
      </c>
      <c r="B36" s="3" t="s">
        <v>6</v>
      </c>
      <c r="C36" s="3" t="s">
        <v>6</v>
      </c>
      <c r="D36" s="3" t="s">
        <v>40</v>
      </c>
      <c r="E36" s="3" t="s">
        <v>49</v>
      </c>
      <c r="F36" s="3"/>
      <c r="G36" s="3"/>
      <c r="H36" s="3" t="s">
        <v>3</v>
      </c>
      <c r="I36" s="3" t="s">
        <v>4</v>
      </c>
      <c r="J36" s="3" t="s">
        <v>5</v>
      </c>
      <c r="K36" s="4" t="s">
        <v>50</v>
      </c>
      <c r="L36" s="40">
        <v>89817573</v>
      </c>
      <c r="M36" s="40">
        <v>0</v>
      </c>
      <c r="N36" s="40">
        <v>89817573</v>
      </c>
      <c r="O36" s="40">
        <v>0</v>
      </c>
      <c r="P36" s="40">
        <v>65566524</v>
      </c>
      <c r="Q36" s="46">
        <f t="shared" si="2"/>
        <v>0.72999661213290634</v>
      </c>
      <c r="R36" s="40">
        <v>65566524</v>
      </c>
      <c r="S36" s="48">
        <f t="shared" si="8"/>
        <v>0.72999661213290634</v>
      </c>
      <c r="T36" s="40">
        <v>65566524</v>
      </c>
      <c r="U36" s="52">
        <f t="shared" si="9"/>
        <v>0.72999661213290634</v>
      </c>
    </row>
    <row r="37" spans="1:21" ht="15" customHeight="1" x14ac:dyDescent="0.2">
      <c r="A37" s="11" t="s">
        <v>1</v>
      </c>
      <c r="B37" s="11" t="s">
        <v>6</v>
      </c>
      <c r="C37" s="11" t="s">
        <v>6</v>
      </c>
      <c r="D37" s="11" t="s">
        <v>87</v>
      </c>
      <c r="E37" s="11"/>
      <c r="F37" s="11"/>
      <c r="G37" s="11"/>
      <c r="H37" s="12"/>
      <c r="I37" s="12"/>
      <c r="J37" s="12"/>
      <c r="K37" s="13" t="s">
        <v>153</v>
      </c>
      <c r="L37" s="14">
        <v>1708627000</v>
      </c>
      <c r="M37" s="14">
        <v>1708627000</v>
      </c>
      <c r="N37" s="15">
        <v>0</v>
      </c>
      <c r="O37" s="15">
        <v>0</v>
      </c>
      <c r="P37" s="15">
        <v>0</v>
      </c>
      <c r="Q37" s="45">
        <f t="shared" si="2"/>
        <v>0</v>
      </c>
      <c r="R37" s="15">
        <v>0</v>
      </c>
      <c r="S37" s="48">
        <f t="shared" si="8"/>
        <v>0</v>
      </c>
      <c r="T37" s="17">
        <v>0</v>
      </c>
      <c r="U37" s="53">
        <f t="shared" si="9"/>
        <v>0</v>
      </c>
    </row>
    <row r="38" spans="1:21" ht="16.5" customHeight="1" x14ac:dyDescent="0.2">
      <c r="A38" s="5" t="s">
        <v>1</v>
      </c>
      <c r="B38" s="5" t="s">
        <v>31</v>
      </c>
      <c r="C38" s="5"/>
      <c r="D38" s="5"/>
      <c r="E38" s="5"/>
      <c r="F38" s="5"/>
      <c r="G38" s="5"/>
      <c r="H38" s="5" t="s">
        <v>3</v>
      </c>
      <c r="I38" s="5" t="s">
        <v>4</v>
      </c>
      <c r="J38" s="5" t="s">
        <v>5</v>
      </c>
      <c r="K38" s="6" t="s">
        <v>51</v>
      </c>
      <c r="L38" s="15">
        <f>+L39+L45</f>
        <v>2457561000</v>
      </c>
      <c r="M38" s="15">
        <f t="shared" ref="M38:T38" si="13">+M39+M45</f>
        <v>0</v>
      </c>
      <c r="N38" s="15">
        <f t="shared" si="13"/>
        <v>2040628946.3699999</v>
      </c>
      <c r="O38" s="15">
        <f t="shared" si="13"/>
        <v>416932053.63</v>
      </c>
      <c r="P38" s="15">
        <f t="shared" si="13"/>
        <v>1926336518.3699999</v>
      </c>
      <c r="Q38" s="45">
        <f t="shared" si="2"/>
        <v>0.78384077480477587</v>
      </c>
      <c r="R38" s="15">
        <f t="shared" si="13"/>
        <v>894350929.92000008</v>
      </c>
      <c r="S38" s="49">
        <f t="shared" si="8"/>
        <v>0.36391810006750597</v>
      </c>
      <c r="T38" s="15">
        <f t="shared" si="13"/>
        <v>894350929.92000008</v>
      </c>
      <c r="U38" s="53">
        <f t="shared" si="9"/>
        <v>0.36391810006750597</v>
      </c>
    </row>
    <row r="39" spans="1:21" s="25" customFormat="1" ht="15" customHeight="1" x14ac:dyDescent="0.2">
      <c r="A39" s="5" t="s">
        <v>1</v>
      </c>
      <c r="B39" s="5" t="s">
        <v>31</v>
      </c>
      <c r="C39" s="5" t="s">
        <v>6</v>
      </c>
      <c r="D39" s="5"/>
      <c r="E39" s="5"/>
      <c r="F39" s="5"/>
      <c r="G39" s="5"/>
      <c r="H39" s="5" t="s">
        <v>3</v>
      </c>
      <c r="I39" s="5" t="s">
        <v>4</v>
      </c>
      <c r="J39" s="5" t="s">
        <v>5</v>
      </c>
      <c r="K39" s="6" t="s">
        <v>52</v>
      </c>
      <c r="L39" s="15">
        <f>+L40</f>
        <v>284200000</v>
      </c>
      <c r="M39" s="15">
        <f t="shared" ref="M39:T39" si="14">+M40</f>
        <v>0</v>
      </c>
      <c r="N39" s="15">
        <f t="shared" si="14"/>
        <v>227345986</v>
      </c>
      <c r="O39" s="15">
        <f t="shared" si="14"/>
        <v>56854014</v>
      </c>
      <c r="P39" s="15">
        <f t="shared" si="14"/>
        <v>227345986</v>
      </c>
      <c r="Q39" s="45">
        <f t="shared" si="2"/>
        <v>0.79995068965517246</v>
      </c>
      <c r="R39" s="15">
        <f t="shared" si="14"/>
        <v>4005986</v>
      </c>
      <c r="S39" s="49">
        <f t="shared" si="8"/>
        <v>1.4095657987332864E-2</v>
      </c>
      <c r="T39" s="15">
        <f t="shared" si="14"/>
        <v>4005986</v>
      </c>
      <c r="U39" s="53">
        <f t="shared" si="9"/>
        <v>1.4095657987332864E-2</v>
      </c>
    </row>
    <row r="40" spans="1:21" s="25" customFormat="1" ht="15" customHeight="1" x14ac:dyDescent="0.2">
      <c r="A40" s="5" t="s">
        <v>1</v>
      </c>
      <c r="B40" s="5" t="s">
        <v>31</v>
      </c>
      <c r="C40" s="5" t="s">
        <v>6</v>
      </c>
      <c r="D40" s="5" t="s">
        <v>6</v>
      </c>
      <c r="E40" s="5"/>
      <c r="F40" s="5"/>
      <c r="G40" s="5"/>
      <c r="H40" s="5" t="s">
        <v>3</v>
      </c>
      <c r="I40" s="5" t="s">
        <v>4</v>
      </c>
      <c r="J40" s="5" t="s">
        <v>5</v>
      </c>
      <c r="K40" s="6" t="s">
        <v>53</v>
      </c>
      <c r="L40" s="15">
        <f>+L41+L43</f>
        <v>284200000</v>
      </c>
      <c r="M40" s="15">
        <f t="shared" ref="M40:T40" si="15">+M41+M43</f>
        <v>0</v>
      </c>
      <c r="N40" s="15">
        <f t="shared" si="15"/>
        <v>227345986</v>
      </c>
      <c r="O40" s="15">
        <f t="shared" si="15"/>
        <v>56854014</v>
      </c>
      <c r="P40" s="15">
        <f t="shared" si="15"/>
        <v>227345986</v>
      </c>
      <c r="Q40" s="45">
        <f t="shared" si="2"/>
        <v>0.79995068965517246</v>
      </c>
      <c r="R40" s="15">
        <f t="shared" si="15"/>
        <v>4005986</v>
      </c>
      <c r="S40" s="49">
        <f t="shared" si="8"/>
        <v>1.4095657987332864E-2</v>
      </c>
      <c r="T40" s="15">
        <f t="shared" si="15"/>
        <v>4005986</v>
      </c>
      <c r="U40" s="53">
        <f t="shared" si="9"/>
        <v>1.4095657987332864E-2</v>
      </c>
    </row>
    <row r="41" spans="1:21" s="25" customFormat="1" ht="15" customHeight="1" x14ac:dyDescent="0.2">
      <c r="A41" s="5" t="s">
        <v>1</v>
      </c>
      <c r="B41" s="5" t="s">
        <v>31</v>
      </c>
      <c r="C41" s="5" t="s">
        <v>6</v>
      </c>
      <c r="D41" s="5" t="s">
        <v>6</v>
      </c>
      <c r="E41" s="5" t="s">
        <v>15</v>
      </c>
      <c r="F41" s="5"/>
      <c r="G41" s="5"/>
      <c r="H41" s="5" t="s">
        <v>3</v>
      </c>
      <c r="I41" s="5" t="s">
        <v>4</v>
      </c>
      <c r="J41" s="5" t="s">
        <v>5</v>
      </c>
      <c r="K41" s="6" t="s">
        <v>54</v>
      </c>
      <c r="L41" s="15">
        <f>+L42</f>
        <v>36100000</v>
      </c>
      <c r="M41" s="15">
        <f t="shared" ref="M41:T41" si="16">+M42</f>
        <v>0</v>
      </c>
      <c r="N41" s="15">
        <f t="shared" si="16"/>
        <v>0</v>
      </c>
      <c r="O41" s="15">
        <f t="shared" si="16"/>
        <v>36100000</v>
      </c>
      <c r="P41" s="15">
        <f t="shared" si="16"/>
        <v>0</v>
      </c>
      <c r="Q41" s="45">
        <f t="shared" si="2"/>
        <v>0</v>
      </c>
      <c r="R41" s="15">
        <f t="shared" si="16"/>
        <v>0</v>
      </c>
      <c r="S41" s="48">
        <f t="shared" si="8"/>
        <v>0</v>
      </c>
      <c r="T41" s="15">
        <f t="shared" si="16"/>
        <v>0</v>
      </c>
      <c r="U41" s="53">
        <f t="shared" si="9"/>
        <v>0</v>
      </c>
    </row>
    <row r="42" spans="1:21" ht="15" customHeight="1" x14ac:dyDescent="0.2">
      <c r="A42" s="3" t="s">
        <v>1</v>
      </c>
      <c r="B42" s="3" t="s">
        <v>31</v>
      </c>
      <c r="C42" s="3" t="s">
        <v>6</v>
      </c>
      <c r="D42" s="3" t="s">
        <v>6</v>
      </c>
      <c r="E42" s="3" t="s">
        <v>15</v>
      </c>
      <c r="F42" s="3" t="s">
        <v>25</v>
      </c>
      <c r="G42" s="3"/>
      <c r="H42" s="3" t="s">
        <v>3</v>
      </c>
      <c r="I42" s="3" t="s">
        <v>4</v>
      </c>
      <c r="J42" s="3" t="s">
        <v>5</v>
      </c>
      <c r="K42" s="4" t="s">
        <v>55</v>
      </c>
      <c r="L42" s="40">
        <v>36100000</v>
      </c>
      <c r="M42" s="40">
        <v>0</v>
      </c>
      <c r="N42" s="40">
        <v>0</v>
      </c>
      <c r="O42" s="40">
        <v>36100000</v>
      </c>
      <c r="P42" s="40">
        <v>0</v>
      </c>
      <c r="Q42" s="46">
        <f t="shared" si="2"/>
        <v>0</v>
      </c>
      <c r="R42" s="40">
        <v>0</v>
      </c>
      <c r="S42" s="48">
        <f t="shared" si="8"/>
        <v>0</v>
      </c>
      <c r="T42" s="40">
        <v>0</v>
      </c>
      <c r="U42" s="52">
        <f t="shared" si="9"/>
        <v>0</v>
      </c>
    </row>
    <row r="43" spans="1:21" s="25" customFormat="1" ht="15" customHeight="1" x14ac:dyDescent="0.2">
      <c r="A43" s="5" t="s">
        <v>1</v>
      </c>
      <c r="B43" s="5" t="s">
        <v>31</v>
      </c>
      <c r="C43" s="5" t="s">
        <v>6</v>
      </c>
      <c r="D43" s="5" t="s">
        <v>6</v>
      </c>
      <c r="E43" s="5" t="s">
        <v>17</v>
      </c>
      <c r="F43" s="5"/>
      <c r="G43" s="5"/>
      <c r="H43" s="5" t="s">
        <v>3</v>
      </c>
      <c r="I43" s="5" t="s">
        <v>4</v>
      </c>
      <c r="J43" s="5" t="s">
        <v>5</v>
      </c>
      <c r="K43" s="6" t="s">
        <v>56</v>
      </c>
      <c r="L43" s="32">
        <f>+L44</f>
        <v>248100000</v>
      </c>
      <c r="M43" s="32">
        <f t="shared" ref="M43:T43" si="17">+M44</f>
        <v>0</v>
      </c>
      <c r="N43" s="32">
        <f t="shared" si="17"/>
        <v>227345986</v>
      </c>
      <c r="O43" s="32">
        <f t="shared" si="17"/>
        <v>20754014</v>
      </c>
      <c r="P43" s="32">
        <f t="shared" si="17"/>
        <v>227345986</v>
      </c>
      <c r="Q43" s="45">
        <f t="shared" si="2"/>
        <v>0.91634819024586855</v>
      </c>
      <c r="R43" s="32">
        <f t="shared" si="17"/>
        <v>4005986</v>
      </c>
      <c r="S43" s="49">
        <f t="shared" si="8"/>
        <v>1.6146658605401046E-2</v>
      </c>
      <c r="T43" s="32">
        <f t="shared" si="17"/>
        <v>4005986</v>
      </c>
      <c r="U43" s="53">
        <f t="shared" si="9"/>
        <v>1.6146658605401046E-2</v>
      </c>
    </row>
    <row r="44" spans="1:21" ht="16.5" customHeight="1" x14ac:dyDescent="0.2">
      <c r="A44" s="3" t="s">
        <v>1</v>
      </c>
      <c r="B44" s="3" t="s">
        <v>31</v>
      </c>
      <c r="C44" s="3" t="s">
        <v>6</v>
      </c>
      <c r="D44" s="3" t="s">
        <v>6</v>
      </c>
      <c r="E44" s="3" t="s">
        <v>17</v>
      </c>
      <c r="F44" s="3" t="s">
        <v>23</v>
      </c>
      <c r="G44" s="3"/>
      <c r="H44" s="3" t="s">
        <v>3</v>
      </c>
      <c r="I44" s="3" t="s">
        <v>4</v>
      </c>
      <c r="J44" s="3" t="s">
        <v>5</v>
      </c>
      <c r="K44" s="4" t="s">
        <v>57</v>
      </c>
      <c r="L44" s="40">
        <v>248100000</v>
      </c>
      <c r="M44" s="40">
        <v>0</v>
      </c>
      <c r="N44" s="40">
        <v>227345986</v>
      </c>
      <c r="O44" s="40">
        <v>20754014</v>
      </c>
      <c r="P44" s="40">
        <v>227345986</v>
      </c>
      <c r="Q44" s="46">
        <f t="shared" si="2"/>
        <v>0.91634819024586855</v>
      </c>
      <c r="R44" s="40">
        <v>4005986</v>
      </c>
      <c r="S44" s="48">
        <f t="shared" si="8"/>
        <v>1.6146658605401046E-2</v>
      </c>
      <c r="T44" s="40">
        <v>4005986</v>
      </c>
      <c r="U44" s="52">
        <f t="shared" si="9"/>
        <v>1.6146658605401046E-2</v>
      </c>
    </row>
    <row r="45" spans="1:21" s="25" customFormat="1" ht="15" customHeight="1" x14ac:dyDescent="0.2">
      <c r="A45" s="5" t="s">
        <v>1</v>
      </c>
      <c r="B45" s="5" t="s">
        <v>31</v>
      </c>
      <c r="C45" s="5" t="s">
        <v>31</v>
      </c>
      <c r="D45" s="5"/>
      <c r="E45" s="5"/>
      <c r="F45" s="5"/>
      <c r="G45" s="5"/>
      <c r="H45" s="5" t="s">
        <v>3</v>
      </c>
      <c r="I45" s="5" t="s">
        <v>4</v>
      </c>
      <c r="J45" s="5" t="s">
        <v>5</v>
      </c>
      <c r="K45" s="6" t="s">
        <v>58</v>
      </c>
      <c r="L45" s="15">
        <f>+L46+L56</f>
        <v>2173361000</v>
      </c>
      <c r="M45" s="15">
        <f t="shared" ref="M45:T45" si="18">+M46+M56</f>
        <v>0</v>
      </c>
      <c r="N45" s="15">
        <f t="shared" si="18"/>
        <v>1813282960.3699999</v>
      </c>
      <c r="O45" s="15">
        <f t="shared" si="18"/>
        <v>360078039.63</v>
      </c>
      <c r="P45" s="15">
        <f t="shared" si="18"/>
        <v>1698990532.3699999</v>
      </c>
      <c r="Q45" s="45">
        <f t="shared" si="2"/>
        <v>0.78173415846239991</v>
      </c>
      <c r="R45" s="15">
        <f t="shared" si="18"/>
        <v>890344943.92000008</v>
      </c>
      <c r="S45" s="49">
        <f t="shared" si="8"/>
        <v>0.40966270395024118</v>
      </c>
      <c r="T45" s="15">
        <f t="shared" si="18"/>
        <v>890344943.92000008</v>
      </c>
      <c r="U45" s="53">
        <f t="shared" si="9"/>
        <v>0.40966270395024118</v>
      </c>
    </row>
    <row r="46" spans="1:21" s="25" customFormat="1" ht="15" customHeight="1" x14ac:dyDescent="0.2">
      <c r="A46" s="5" t="s">
        <v>1</v>
      </c>
      <c r="B46" s="5" t="s">
        <v>31</v>
      </c>
      <c r="C46" s="5" t="s">
        <v>31</v>
      </c>
      <c r="D46" s="5" t="s">
        <v>6</v>
      </c>
      <c r="E46" s="5"/>
      <c r="F46" s="5"/>
      <c r="G46" s="5"/>
      <c r="H46" s="5" t="s">
        <v>3</v>
      </c>
      <c r="I46" s="5" t="s">
        <v>4</v>
      </c>
      <c r="J46" s="5" t="s">
        <v>5</v>
      </c>
      <c r="K46" s="6" t="s">
        <v>59</v>
      </c>
      <c r="L46" s="15">
        <f>+L47+L50+L54</f>
        <v>81600000</v>
      </c>
      <c r="M46" s="15">
        <f t="shared" ref="M46:T46" si="19">+M47+M50+M54</f>
        <v>0</v>
      </c>
      <c r="N46" s="15">
        <f t="shared" si="19"/>
        <v>60937783</v>
      </c>
      <c r="O46" s="15">
        <f t="shared" si="19"/>
        <v>20662217</v>
      </c>
      <c r="P46" s="15">
        <f t="shared" si="19"/>
        <v>60937783</v>
      </c>
      <c r="Q46" s="45">
        <f t="shared" si="2"/>
        <v>0.74678655637254898</v>
      </c>
      <c r="R46" s="15">
        <f t="shared" si="19"/>
        <v>29352458.77</v>
      </c>
      <c r="S46" s="49">
        <f t="shared" si="8"/>
        <v>0.35971150453431372</v>
      </c>
      <c r="T46" s="15">
        <f t="shared" si="19"/>
        <v>29352458.77</v>
      </c>
      <c r="U46" s="53">
        <f t="shared" si="9"/>
        <v>0.35971150453431372</v>
      </c>
    </row>
    <row r="47" spans="1:21" s="25" customFormat="1" ht="15" customHeight="1" x14ac:dyDescent="0.2">
      <c r="A47" s="5" t="s">
        <v>1</v>
      </c>
      <c r="B47" s="5" t="s">
        <v>31</v>
      </c>
      <c r="C47" s="5" t="s">
        <v>31</v>
      </c>
      <c r="D47" s="5" t="s">
        <v>6</v>
      </c>
      <c r="E47" s="5" t="s">
        <v>13</v>
      </c>
      <c r="F47" s="5"/>
      <c r="G47" s="5"/>
      <c r="H47" s="5" t="s">
        <v>3</v>
      </c>
      <c r="I47" s="5" t="s">
        <v>4</v>
      </c>
      <c r="J47" s="5" t="s">
        <v>5</v>
      </c>
      <c r="K47" s="6" t="s">
        <v>60</v>
      </c>
      <c r="L47" s="15">
        <f>+L48+L49</f>
        <v>24000000</v>
      </c>
      <c r="M47" s="15">
        <f t="shared" ref="M47:T47" si="20">+M48+M49</f>
        <v>0</v>
      </c>
      <c r="N47" s="15">
        <f t="shared" si="20"/>
        <v>13371898</v>
      </c>
      <c r="O47" s="15">
        <f t="shared" si="20"/>
        <v>10628102</v>
      </c>
      <c r="P47" s="15">
        <f t="shared" si="20"/>
        <v>13371898</v>
      </c>
      <c r="Q47" s="45">
        <f t="shared" si="2"/>
        <v>0.55716241666666666</v>
      </c>
      <c r="R47" s="15">
        <f t="shared" si="20"/>
        <v>3889978</v>
      </c>
      <c r="S47" s="49">
        <f t="shared" si="8"/>
        <v>0.16208241666666667</v>
      </c>
      <c r="T47" s="15">
        <f t="shared" si="20"/>
        <v>3889978</v>
      </c>
      <c r="U47" s="53">
        <f t="shared" si="9"/>
        <v>0.16208241666666667</v>
      </c>
    </row>
    <row r="48" spans="1:21" ht="15" customHeight="1" x14ac:dyDescent="0.2">
      <c r="A48" s="3" t="s">
        <v>1</v>
      </c>
      <c r="B48" s="3" t="s">
        <v>31</v>
      </c>
      <c r="C48" s="3" t="s">
        <v>31</v>
      </c>
      <c r="D48" s="3" t="s">
        <v>6</v>
      </c>
      <c r="E48" s="3" t="s">
        <v>13</v>
      </c>
      <c r="F48" s="3" t="s">
        <v>15</v>
      </c>
      <c r="G48" s="3"/>
      <c r="H48" s="3" t="s">
        <v>3</v>
      </c>
      <c r="I48" s="3" t="s">
        <v>4</v>
      </c>
      <c r="J48" s="3" t="s">
        <v>5</v>
      </c>
      <c r="K48" s="4" t="s">
        <v>61</v>
      </c>
      <c r="L48" s="40">
        <v>5000000</v>
      </c>
      <c r="M48" s="40">
        <v>0</v>
      </c>
      <c r="N48" s="40">
        <v>3889978</v>
      </c>
      <c r="O48" s="40">
        <v>1110022</v>
      </c>
      <c r="P48" s="40">
        <v>3889978</v>
      </c>
      <c r="Q48" s="46">
        <f t="shared" si="2"/>
        <v>0.77799560000000001</v>
      </c>
      <c r="R48" s="40">
        <v>3889978</v>
      </c>
      <c r="S48" s="48">
        <f t="shared" si="8"/>
        <v>0.77799560000000001</v>
      </c>
      <c r="T48" s="40">
        <v>3889978</v>
      </c>
      <c r="U48" s="52">
        <f t="shared" si="9"/>
        <v>0.77799560000000001</v>
      </c>
    </row>
    <row r="49" spans="1:21" ht="15" customHeight="1" x14ac:dyDescent="0.2">
      <c r="A49" s="3" t="s">
        <v>1</v>
      </c>
      <c r="B49" s="3" t="s">
        <v>31</v>
      </c>
      <c r="C49" s="3" t="s">
        <v>31</v>
      </c>
      <c r="D49" s="3" t="s">
        <v>6</v>
      </c>
      <c r="E49" s="3" t="s">
        <v>13</v>
      </c>
      <c r="F49" s="3" t="s">
        <v>25</v>
      </c>
      <c r="G49" s="3"/>
      <c r="H49" s="3" t="s">
        <v>3</v>
      </c>
      <c r="I49" s="3" t="s">
        <v>4</v>
      </c>
      <c r="J49" s="3" t="s">
        <v>5</v>
      </c>
      <c r="K49" s="4" t="s">
        <v>62</v>
      </c>
      <c r="L49" s="40">
        <v>19000000</v>
      </c>
      <c r="M49" s="40">
        <v>0</v>
      </c>
      <c r="N49" s="40">
        <v>9481920</v>
      </c>
      <c r="O49" s="40">
        <v>9518080</v>
      </c>
      <c r="P49" s="40">
        <v>9481920</v>
      </c>
      <c r="Q49" s="46">
        <f t="shared" si="2"/>
        <v>0.49904842105263159</v>
      </c>
      <c r="R49" s="40">
        <v>0</v>
      </c>
      <c r="S49" s="48">
        <f t="shared" si="8"/>
        <v>0</v>
      </c>
      <c r="T49" s="40">
        <v>0</v>
      </c>
      <c r="U49" s="52">
        <f t="shared" si="9"/>
        <v>0</v>
      </c>
    </row>
    <row r="50" spans="1:21" s="25" customFormat="1" ht="15" customHeight="1" x14ac:dyDescent="0.2">
      <c r="A50" s="5" t="s">
        <v>1</v>
      </c>
      <c r="B50" s="5" t="s">
        <v>31</v>
      </c>
      <c r="C50" s="5" t="s">
        <v>31</v>
      </c>
      <c r="D50" s="5" t="s">
        <v>6</v>
      </c>
      <c r="E50" s="5" t="s">
        <v>15</v>
      </c>
      <c r="F50" s="5"/>
      <c r="G50" s="5"/>
      <c r="H50" s="5" t="s">
        <v>3</v>
      </c>
      <c r="I50" s="5" t="s">
        <v>4</v>
      </c>
      <c r="J50" s="5" t="s">
        <v>5</v>
      </c>
      <c r="K50" s="6" t="s">
        <v>63</v>
      </c>
      <c r="L50" s="32">
        <f>+L51+L52+L53</f>
        <v>56600000</v>
      </c>
      <c r="M50" s="32">
        <f t="shared" ref="M50:T50" si="21">+M51+M52+M53</f>
        <v>0</v>
      </c>
      <c r="N50" s="32">
        <f t="shared" si="21"/>
        <v>47313585</v>
      </c>
      <c r="O50" s="32">
        <f t="shared" si="21"/>
        <v>9286415</v>
      </c>
      <c r="P50" s="32">
        <f t="shared" si="21"/>
        <v>47313585</v>
      </c>
      <c r="Q50" s="45">
        <f t="shared" si="2"/>
        <v>0.83592906360424024</v>
      </c>
      <c r="R50" s="32">
        <f t="shared" si="21"/>
        <v>25210180.77</v>
      </c>
      <c r="S50" s="49">
        <f t="shared" si="8"/>
        <v>0.44540955424028267</v>
      </c>
      <c r="T50" s="32">
        <f t="shared" si="21"/>
        <v>25210180.77</v>
      </c>
      <c r="U50" s="53">
        <f t="shared" si="9"/>
        <v>0.44540955424028267</v>
      </c>
    </row>
    <row r="51" spans="1:21" ht="16.5" customHeight="1" x14ac:dyDescent="0.2">
      <c r="A51" s="3" t="s">
        <v>1</v>
      </c>
      <c r="B51" s="3" t="s">
        <v>31</v>
      </c>
      <c r="C51" s="3" t="s">
        <v>31</v>
      </c>
      <c r="D51" s="3" t="s">
        <v>6</v>
      </c>
      <c r="E51" s="3" t="s">
        <v>15</v>
      </c>
      <c r="F51" s="3" t="s">
        <v>15</v>
      </c>
      <c r="G51" s="3"/>
      <c r="H51" s="3" t="s">
        <v>3</v>
      </c>
      <c r="I51" s="3" t="s">
        <v>4</v>
      </c>
      <c r="J51" s="3" t="s">
        <v>5</v>
      </c>
      <c r="K51" s="4" t="s">
        <v>64</v>
      </c>
      <c r="L51" s="40">
        <v>32600000</v>
      </c>
      <c r="M51" s="40">
        <v>0</v>
      </c>
      <c r="N51" s="40">
        <v>31535945</v>
      </c>
      <c r="O51" s="40">
        <v>1064055</v>
      </c>
      <c r="P51" s="40">
        <v>31535945</v>
      </c>
      <c r="Q51" s="46">
        <f t="shared" si="2"/>
        <v>0.96736027607361963</v>
      </c>
      <c r="R51" s="40">
        <v>16319749.4</v>
      </c>
      <c r="S51" s="48">
        <f t="shared" si="8"/>
        <v>0.50060580981595093</v>
      </c>
      <c r="T51" s="40">
        <v>16319749.4</v>
      </c>
      <c r="U51" s="52">
        <f t="shared" si="9"/>
        <v>0.50060580981595093</v>
      </c>
    </row>
    <row r="52" spans="1:21" ht="15" customHeight="1" x14ac:dyDescent="0.2">
      <c r="A52" s="3" t="s">
        <v>1</v>
      </c>
      <c r="B52" s="3" t="s">
        <v>31</v>
      </c>
      <c r="C52" s="3" t="s">
        <v>31</v>
      </c>
      <c r="D52" s="3" t="s">
        <v>6</v>
      </c>
      <c r="E52" s="3" t="s">
        <v>15</v>
      </c>
      <c r="F52" s="3" t="s">
        <v>19</v>
      </c>
      <c r="G52" s="3"/>
      <c r="H52" s="3" t="s">
        <v>3</v>
      </c>
      <c r="I52" s="3" t="s">
        <v>4</v>
      </c>
      <c r="J52" s="3" t="s">
        <v>5</v>
      </c>
      <c r="K52" s="4" t="s">
        <v>65</v>
      </c>
      <c r="L52" s="40">
        <v>2000000</v>
      </c>
      <c r="M52" s="40">
        <v>0</v>
      </c>
      <c r="N52" s="40">
        <v>0</v>
      </c>
      <c r="O52" s="40">
        <v>2000000</v>
      </c>
      <c r="P52" s="40">
        <v>0</v>
      </c>
      <c r="Q52" s="46">
        <f t="shared" si="2"/>
        <v>0</v>
      </c>
      <c r="R52" s="40">
        <v>0</v>
      </c>
      <c r="S52" s="48">
        <f t="shared" si="8"/>
        <v>0</v>
      </c>
      <c r="T52" s="40">
        <v>0</v>
      </c>
      <c r="U52" s="52">
        <f t="shared" si="9"/>
        <v>0</v>
      </c>
    </row>
    <row r="53" spans="1:21" ht="16.5" customHeight="1" x14ac:dyDescent="0.2">
      <c r="A53" s="3" t="s">
        <v>1</v>
      </c>
      <c r="B53" s="3" t="s">
        <v>31</v>
      </c>
      <c r="C53" s="3" t="s">
        <v>31</v>
      </c>
      <c r="D53" s="3" t="s">
        <v>6</v>
      </c>
      <c r="E53" s="3" t="s">
        <v>15</v>
      </c>
      <c r="F53" s="3" t="s">
        <v>25</v>
      </c>
      <c r="G53" s="3"/>
      <c r="H53" s="3" t="s">
        <v>3</v>
      </c>
      <c r="I53" s="3" t="s">
        <v>4</v>
      </c>
      <c r="J53" s="3" t="s">
        <v>5</v>
      </c>
      <c r="K53" s="4" t="s">
        <v>66</v>
      </c>
      <c r="L53" s="40">
        <v>22000000</v>
      </c>
      <c r="M53" s="40">
        <v>0</v>
      </c>
      <c r="N53" s="40">
        <v>15777640</v>
      </c>
      <c r="O53" s="40">
        <v>6222360</v>
      </c>
      <c r="P53" s="40">
        <v>15777640</v>
      </c>
      <c r="Q53" s="46">
        <f t="shared" si="2"/>
        <v>0.71716545454545455</v>
      </c>
      <c r="R53" s="40">
        <v>8890431.3699999992</v>
      </c>
      <c r="S53" s="48">
        <f t="shared" si="8"/>
        <v>0.40411051681818178</v>
      </c>
      <c r="T53" s="40">
        <v>8890431.3699999992</v>
      </c>
      <c r="U53" s="52">
        <f t="shared" si="9"/>
        <v>0.40411051681818178</v>
      </c>
    </row>
    <row r="54" spans="1:21" s="25" customFormat="1" ht="15" customHeight="1" x14ac:dyDescent="0.2">
      <c r="A54" s="5" t="s">
        <v>1</v>
      </c>
      <c r="B54" s="5" t="s">
        <v>31</v>
      </c>
      <c r="C54" s="5" t="s">
        <v>31</v>
      </c>
      <c r="D54" s="5" t="s">
        <v>6</v>
      </c>
      <c r="E54" s="5" t="s">
        <v>17</v>
      </c>
      <c r="F54" s="5"/>
      <c r="G54" s="5"/>
      <c r="H54" s="5" t="s">
        <v>3</v>
      </c>
      <c r="I54" s="5" t="s">
        <v>4</v>
      </c>
      <c r="J54" s="5" t="s">
        <v>5</v>
      </c>
      <c r="K54" s="6" t="s">
        <v>67</v>
      </c>
      <c r="L54" s="32">
        <f>+L55</f>
        <v>1000000</v>
      </c>
      <c r="M54" s="32">
        <f t="shared" ref="M54:T54" si="22">+M55</f>
        <v>0</v>
      </c>
      <c r="N54" s="32">
        <f t="shared" si="22"/>
        <v>252300</v>
      </c>
      <c r="O54" s="32">
        <f t="shared" si="22"/>
        <v>747700</v>
      </c>
      <c r="P54" s="32">
        <f t="shared" si="22"/>
        <v>252300</v>
      </c>
      <c r="Q54" s="45">
        <f t="shared" si="2"/>
        <v>0.25230000000000002</v>
      </c>
      <c r="R54" s="32">
        <f t="shared" si="22"/>
        <v>252300</v>
      </c>
      <c r="S54" s="49">
        <f t="shared" si="8"/>
        <v>0.25230000000000002</v>
      </c>
      <c r="T54" s="32">
        <f t="shared" si="22"/>
        <v>252300</v>
      </c>
      <c r="U54" s="53">
        <f t="shared" si="9"/>
        <v>0.25230000000000002</v>
      </c>
    </row>
    <row r="55" spans="1:21" ht="15" customHeight="1" x14ac:dyDescent="0.2">
      <c r="A55" s="3" t="s">
        <v>1</v>
      </c>
      <c r="B55" s="3" t="s">
        <v>31</v>
      </c>
      <c r="C55" s="3" t="s">
        <v>31</v>
      </c>
      <c r="D55" s="3" t="s">
        <v>6</v>
      </c>
      <c r="E55" s="3" t="s">
        <v>17</v>
      </c>
      <c r="F55" s="3" t="s">
        <v>23</v>
      </c>
      <c r="G55" s="3"/>
      <c r="H55" s="3" t="s">
        <v>3</v>
      </c>
      <c r="I55" s="3" t="s">
        <v>4</v>
      </c>
      <c r="J55" s="3" t="s">
        <v>5</v>
      </c>
      <c r="K55" s="4" t="s">
        <v>57</v>
      </c>
      <c r="L55" s="40">
        <v>1000000</v>
      </c>
      <c r="M55" s="40"/>
      <c r="N55" s="40">
        <v>252300</v>
      </c>
      <c r="O55" s="40">
        <v>747700</v>
      </c>
      <c r="P55" s="40">
        <v>252300</v>
      </c>
      <c r="Q55" s="46">
        <f t="shared" si="2"/>
        <v>0.25230000000000002</v>
      </c>
      <c r="R55" s="40">
        <v>252300</v>
      </c>
      <c r="S55" s="48">
        <f t="shared" si="8"/>
        <v>0.25230000000000002</v>
      </c>
      <c r="T55" s="40">
        <v>252300</v>
      </c>
      <c r="U55" s="52">
        <f t="shared" si="9"/>
        <v>0.25230000000000002</v>
      </c>
    </row>
    <row r="56" spans="1:21" s="25" customFormat="1" ht="15" customHeight="1" x14ac:dyDescent="0.2">
      <c r="A56" s="5" t="s">
        <v>1</v>
      </c>
      <c r="B56" s="5" t="s">
        <v>31</v>
      </c>
      <c r="C56" s="5" t="s">
        <v>31</v>
      </c>
      <c r="D56" s="5" t="s">
        <v>31</v>
      </c>
      <c r="E56" s="5"/>
      <c r="F56" s="5"/>
      <c r="G56" s="5"/>
      <c r="H56" s="5" t="s">
        <v>3</v>
      </c>
      <c r="I56" s="5" t="s">
        <v>4</v>
      </c>
      <c r="J56" s="5" t="s">
        <v>5</v>
      </c>
      <c r="K56" s="6" t="s">
        <v>68</v>
      </c>
      <c r="L56" s="15">
        <f>+L57+L61+L64+L71</f>
        <v>2091761000</v>
      </c>
      <c r="M56" s="15">
        <f t="shared" ref="M56:T56" si="23">+M57+M61+M64+M71</f>
        <v>0</v>
      </c>
      <c r="N56" s="15">
        <f t="shared" si="23"/>
        <v>1752345177.3699999</v>
      </c>
      <c r="O56" s="15">
        <f t="shared" si="23"/>
        <v>339415822.63</v>
      </c>
      <c r="P56" s="15">
        <f t="shared" si="23"/>
        <v>1638052749.3699999</v>
      </c>
      <c r="Q56" s="45">
        <f t="shared" si="2"/>
        <v>0.78309747115946793</v>
      </c>
      <c r="R56" s="15">
        <f t="shared" si="23"/>
        <v>860992485.1500001</v>
      </c>
      <c r="S56" s="49">
        <f t="shared" si="8"/>
        <v>0.41161130987239941</v>
      </c>
      <c r="T56" s="15">
        <f t="shared" si="23"/>
        <v>860992485.1500001</v>
      </c>
      <c r="U56" s="53">
        <f t="shared" si="9"/>
        <v>0.41161130987239941</v>
      </c>
    </row>
    <row r="57" spans="1:21" s="25" customFormat="1" ht="15" customHeight="1" x14ac:dyDescent="0.2">
      <c r="A57" s="5" t="s">
        <v>1</v>
      </c>
      <c r="B57" s="5" t="s">
        <v>31</v>
      </c>
      <c r="C57" s="5" t="s">
        <v>31</v>
      </c>
      <c r="D57" s="5" t="s">
        <v>31</v>
      </c>
      <c r="E57" s="5" t="s">
        <v>21</v>
      </c>
      <c r="F57" s="5"/>
      <c r="G57" s="5"/>
      <c r="H57" s="5" t="s">
        <v>3</v>
      </c>
      <c r="I57" s="5" t="s">
        <v>4</v>
      </c>
      <c r="J57" s="5" t="s">
        <v>5</v>
      </c>
      <c r="K57" s="6" t="s">
        <v>69</v>
      </c>
      <c r="L57" s="15">
        <f>SUM(L58:L60)</f>
        <v>226700000</v>
      </c>
      <c r="M57" s="15">
        <f t="shared" ref="M57:T57" si="24">SUM(M58:M60)</f>
        <v>0</v>
      </c>
      <c r="N57" s="15">
        <f t="shared" si="24"/>
        <v>221883218</v>
      </c>
      <c r="O57" s="15">
        <f t="shared" si="24"/>
        <v>4816782</v>
      </c>
      <c r="P57" s="15">
        <f t="shared" si="24"/>
        <v>214483218</v>
      </c>
      <c r="Q57" s="45">
        <f t="shared" si="2"/>
        <v>0.94611035730039705</v>
      </c>
      <c r="R57" s="15">
        <f t="shared" si="24"/>
        <v>133735194.97</v>
      </c>
      <c r="S57" s="49">
        <f t="shared" si="8"/>
        <v>0.58992145994706657</v>
      </c>
      <c r="T57" s="15">
        <f t="shared" si="24"/>
        <v>133735194.97</v>
      </c>
      <c r="U57" s="53">
        <f t="shared" si="9"/>
        <v>0.58992145994706657</v>
      </c>
    </row>
    <row r="58" spans="1:21" ht="15" customHeight="1" x14ac:dyDescent="0.2">
      <c r="A58" s="3" t="s">
        <v>1</v>
      </c>
      <c r="B58" s="3" t="s">
        <v>31</v>
      </c>
      <c r="C58" s="3" t="s">
        <v>31</v>
      </c>
      <c r="D58" s="3" t="s">
        <v>31</v>
      </c>
      <c r="E58" s="3" t="s">
        <v>21</v>
      </c>
      <c r="F58" s="3" t="s">
        <v>23</v>
      </c>
      <c r="G58" s="3"/>
      <c r="H58" s="3" t="s">
        <v>3</v>
      </c>
      <c r="I58" s="3" t="s">
        <v>4</v>
      </c>
      <c r="J58" s="3" t="s">
        <v>5</v>
      </c>
      <c r="K58" s="4" t="s">
        <v>70</v>
      </c>
      <c r="L58" s="40">
        <v>1600000</v>
      </c>
      <c r="M58" s="40">
        <v>0</v>
      </c>
      <c r="N58" s="40">
        <v>1447000</v>
      </c>
      <c r="O58" s="40">
        <v>153000</v>
      </c>
      <c r="P58" s="40">
        <v>1447000</v>
      </c>
      <c r="Q58" s="46">
        <f t="shared" si="2"/>
        <v>0.90437500000000004</v>
      </c>
      <c r="R58" s="40">
        <v>1447000</v>
      </c>
      <c r="S58" s="48">
        <f t="shared" si="8"/>
        <v>0.90437500000000004</v>
      </c>
      <c r="T58" s="40">
        <v>1447000</v>
      </c>
      <c r="U58" s="52">
        <f t="shared" si="9"/>
        <v>0.90437500000000004</v>
      </c>
    </row>
    <row r="59" spans="1:21" ht="16.5" customHeight="1" x14ac:dyDescent="0.2">
      <c r="A59" s="3" t="s">
        <v>1</v>
      </c>
      <c r="B59" s="3" t="s">
        <v>31</v>
      </c>
      <c r="C59" s="3" t="s">
        <v>31</v>
      </c>
      <c r="D59" s="3" t="s">
        <v>31</v>
      </c>
      <c r="E59" s="3" t="s">
        <v>21</v>
      </c>
      <c r="F59" s="3" t="s">
        <v>25</v>
      </c>
      <c r="G59" s="3"/>
      <c r="H59" s="3" t="s">
        <v>3</v>
      </c>
      <c r="I59" s="3" t="s">
        <v>4</v>
      </c>
      <c r="J59" s="3" t="s">
        <v>5</v>
      </c>
      <c r="K59" s="4" t="s">
        <v>71</v>
      </c>
      <c r="L59" s="40">
        <v>180000000</v>
      </c>
      <c r="M59" s="40">
        <v>0</v>
      </c>
      <c r="N59" s="40">
        <v>175336218</v>
      </c>
      <c r="O59" s="40">
        <v>4663782</v>
      </c>
      <c r="P59" s="40">
        <v>175336218</v>
      </c>
      <c r="Q59" s="46">
        <f t="shared" si="2"/>
        <v>0.97409009999999996</v>
      </c>
      <c r="R59" s="40">
        <v>104593184.97</v>
      </c>
      <c r="S59" s="48">
        <f t="shared" si="8"/>
        <v>0.58107324983333331</v>
      </c>
      <c r="T59" s="40">
        <v>104593184.97</v>
      </c>
      <c r="U59" s="52">
        <f t="shared" si="9"/>
        <v>0.58107324983333331</v>
      </c>
    </row>
    <row r="60" spans="1:21" ht="15" customHeight="1" x14ac:dyDescent="0.2">
      <c r="A60" s="3" t="s">
        <v>1</v>
      </c>
      <c r="B60" s="3" t="s">
        <v>31</v>
      </c>
      <c r="C60" s="3" t="s">
        <v>31</v>
      </c>
      <c r="D60" s="3" t="s">
        <v>31</v>
      </c>
      <c r="E60" s="3" t="s">
        <v>21</v>
      </c>
      <c r="F60" s="3" t="s">
        <v>27</v>
      </c>
      <c r="G60" s="3"/>
      <c r="H60" s="3" t="s">
        <v>3</v>
      </c>
      <c r="I60" s="3" t="s">
        <v>4</v>
      </c>
      <c r="J60" s="3" t="s">
        <v>5</v>
      </c>
      <c r="K60" s="4" t="s">
        <v>72</v>
      </c>
      <c r="L60" s="40">
        <v>45100000</v>
      </c>
      <c r="M60" s="40">
        <v>0</v>
      </c>
      <c r="N60" s="40">
        <v>45100000</v>
      </c>
      <c r="O60" s="40">
        <v>0</v>
      </c>
      <c r="P60" s="40">
        <v>37700000</v>
      </c>
      <c r="Q60" s="46">
        <f t="shared" si="2"/>
        <v>0.83592017738359203</v>
      </c>
      <c r="R60" s="40">
        <v>27695010</v>
      </c>
      <c r="S60" s="48">
        <f t="shared" si="8"/>
        <v>0.61408004434589802</v>
      </c>
      <c r="T60" s="40">
        <v>27695010</v>
      </c>
      <c r="U60" s="52">
        <f t="shared" si="9"/>
        <v>0.61408004434589802</v>
      </c>
    </row>
    <row r="61" spans="1:21" s="25" customFormat="1" ht="15" customHeight="1" x14ac:dyDescent="0.2">
      <c r="A61" s="5" t="s">
        <v>1</v>
      </c>
      <c r="B61" s="5" t="s">
        <v>31</v>
      </c>
      <c r="C61" s="5" t="s">
        <v>31</v>
      </c>
      <c r="D61" s="5" t="s">
        <v>31</v>
      </c>
      <c r="E61" s="5" t="s">
        <v>23</v>
      </c>
      <c r="F61" s="5"/>
      <c r="G61" s="5"/>
      <c r="H61" s="5" t="s">
        <v>3</v>
      </c>
      <c r="I61" s="5" t="s">
        <v>4</v>
      </c>
      <c r="J61" s="5" t="s">
        <v>5</v>
      </c>
      <c r="K61" s="6" t="s">
        <v>73</v>
      </c>
      <c r="L61" s="32">
        <f>+L62+L63</f>
        <v>834641000</v>
      </c>
      <c r="M61" s="32">
        <f t="shared" ref="M61:T61" si="25">+M62+M63</f>
        <v>0</v>
      </c>
      <c r="N61" s="32">
        <f t="shared" si="25"/>
        <v>823775150</v>
      </c>
      <c r="O61" s="32">
        <f t="shared" si="25"/>
        <v>10865850</v>
      </c>
      <c r="P61" s="32">
        <f t="shared" si="25"/>
        <v>766106050</v>
      </c>
      <c r="Q61" s="45">
        <f t="shared" si="2"/>
        <v>0.9178869118579126</v>
      </c>
      <c r="R61" s="32">
        <f t="shared" si="25"/>
        <v>322515749</v>
      </c>
      <c r="S61" s="49">
        <f t="shared" si="8"/>
        <v>0.38641254024185251</v>
      </c>
      <c r="T61" s="32">
        <f t="shared" si="25"/>
        <v>322515749</v>
      </c>
      <c r="U61" s="53">
        <f t="shared" si="9"/>
        <v>0.38641254024185251</v>
      </c>
    </row>
    <row r="62" spans="1:21" ht="16.5" customHeight="1" x14ac:dyDescent="0.2">
      <c r="A62" s="3" t="s">
        <v>1</v>
      </c>
      <c r="B62" s="3" t="s">
        <v>31</v>
      </c>
      <c r="C62" s="3" t="s">
        <v>31</v>
      </c>
      <c r="D62" s="3" t="s">
        <v>31</v>
      </c>
      <c r="E62" s="3" t="s">
        <v>23</v>
      </c>
      <c r="F62" s="3" t="s">
        <v>10</v>
      </c>
      <c r="G62" s="3"/>
      <c r="H62" s="3" t="s">
        <v>3</v>
      </c>
      <c r="I62" s="3" t="s">
        <v>4</v>
      </c>
      <c r="J62" s="3" t="s">
        <v>5</v>
      </c>
      <c r="K62" s="4" t="s">
        <v>74</v>
      </c>
      <c r="L62" s="40">
        <v>604641000</v>
      </c>
      <c r="M62" s="40">
        <v>0</v>
      </c>
      <c r="N62" s="40">
        <v>595103150</v>
      </c>
      <c r="O62" s="40">
        <v>9537850</v>
      </c>
      <c r="P62" s="40">
        <v>595103150</v>
      </c>
      <c r="Q62" s="46">
        <f t="shared" si="2"/>
        <v>0.98422559833024881</v>
      </c>
      <c r="R62" s="40">
        <v>151512849</v>
      </c>
      <c r="S62" s="48">
        <f t="shared" si="8"/>
        <v>0.25058315430147809</v>
      </c>
      <c r="T62" s="40">
        <v>151512849</v>
      </c>
      <c r="U62" s="52">
        <f t="shared" si="9"/>
        <v>0.25058315430147809</v>
      </c>
    </row>
    <row r="63" spans="1:21" ht="16.5" customHeight="1" x14ac:dyDescent="0.2">
      <c r="A63" s="3" t="s">
        <v>1</v>
      </c>
      <c r="B63" s="3" t="s">
        <v>31</v>
      </c>
      <c r="C63" s="3" t="s">
        <v>31</v>
      </c>
      <c r="D63" s="3" t="s">
        <v>31</v>
      </c>
      <c r="E63" s="3" t="s">
        <v>23</v>
      </c>
      <c r="F63" s="3" t="s">
        <v>13</v>
      </c>
      <c r="G63" s="3"/>
      <c r="H63" s="3" t="s">
        <v>3</v>
      </c>
      <c r="I63" s="3" t="s">
        <v>4</v>
      </c>
      <c r="J63" s="3" t="s">
        <v>5</v>
      </c>
      <c r="K63" s="4" t="s">
        <v>75</v>
      </c>
      <c r="L63" s="40">
        <v>230000000</v>
      </c>
      <c r="M63" s="40">
        <v>0</v>
      </c>
      <c r="N63" s="40">
        <v>228672000</v>
      </c>
      <c r="O63" s="40">
        <v>1328000</v>
      </c>
      <c r="P63" s="40">
        <v>171002900</v>
      </c>
      <c r="Q63" s="46">
        <f t="shared" si="2"/>
        <v>0.74349086956521737</v>
      </c>
      <c r="R63" s="40">
        <v>171002900</v>
      </c>
      <c r="S63" s="48">
        <f t="shared" si="8"/>
        <v>0.74349086956521737</v>
      </c>
      <c r="T63" s="40">
        <v>171002900</v>
      </c>
      <c r="U63" s="52">
        <f t="shared" si="9"/>
        <v>0.74349086956521737</v>
      </c>
    </row>
    <row r="64" spans="1:21" s="25" customFormat="1" ht="15" customHeight="1" x14ac:dyDescent="0.2">
      <c r="A64" s="5" t="s">
        <v>1</v>
      </c>
      <c r="B64" s="5" t="s">
        <v>31</v>
      </c>
      <c r="C64" s="5" t="s">
        <v>31</v>
      </c>
      <c r="D64" s="5" t="s">
        <v>31</v>
      </c>
      <c r="E64" s="5" t="s">
        <v>25</v>
      </c>
      <c r="F64" s="5"/>
      <c r="G64" s="5"/>
      <c r="H64" s="5" t="s">
        <v>3</v>
      </c>
      <c r="I64" s="5" t="s">
        <v>4</v>
      </c>
      <c r="J64" s="5" t="s">
        <v>5</v>
      </c>
      <c r="K64" s="6" t="s">
        <v>76</v>
      </c>
      <c r="L64" s="15">
        <f>SUM(L65:L70)</f>
        <v>980420000</v>
      </c>
      <c r="M64" s="15">
        <f t="shared" ref="M64:T64" si="26">SUM(M65:M70)</f>
        <v>0</v>
      </c>
      <c r="N64" s="15">
        <f t="shared" si="26"/>
        <v>662025799.37</v>
      </c>
      <c r="O64" s="15">
        <f t="shared" si="26"/>
        <v>318394200.63</v>
      </c>
      <c r="P64" s="15">
        <f t="shared" si="26"/>
        <v>612802471.37</v>
      </c>
      <c r="Q64" s="45">
        <f t="shared" si="2"/>
        <v>0.62504076963954225</v>
      </c>
      <c r="R64" s="15">
        <f t="shared" si="26"/>
        <v>369934001.18000001</v>
      </c>
      <c r="S64" s="49">
        <f t="shared" si="8"/>
        <v>0.37732196525978662</v>
      </c>
      <c r="T64" s="15">
        <f t="shared" si="26"/>
        <v>369934001.18000001</v>
      </c>
      <c r="U64" s="53">
        <f t="shared" si="9"/>
        <v>0.37732196525978662</v>
      </c>
    </row>
    <row r="65" spans="1:21" ht="15" customHeight="1" x14ac:dyDescent="0.2">
      <c r="A65" s="3" t="s">
        <v>1</v>
      </c>
      <c r="B65" s="3" t="s">
        <v>31</v>
      </c>
      <c r="C65" s="3" t="s">
        <v>31</v>
      </c>
      <c r="D65" s="3" t="s">
        <v>31</v>
      </c>
      <c r="E65" s="3" t="s">
        <v>25</v>
      </c>
      <c r="F65" s="3" t="s">
        <v>13</v>
      </c>
      <c r="G65" s="3"/>
      <c r="H65" s="3" t="s">
        <v>3</v>
      </c>
      <c r="I65" s="3" t="s">
        <v>4</v>
      </c>
      <c r="J65" s="3" t="s">
        <v>5</v>
      </c>
      <c r="K65" s="4" t="s">
        <v>77</v>
      </c>
      <c r="L65" s="40">
        <v>1000000</v>
      </c>
      <c r="M65" s="40">
        <v>0</v>
      </c>
      <c r="N65" s="40">
        <v>150000</v>
      </c>
      <c r="O65" s="40">
        <v>850000</v>
      </c>
      <c r="P65" s="40">
        <v>150000</v>
      </c>
      <c r="Q65" s="46">
        <f t="shared" si="2"/>
        <v>0.15</v>
      </c>
      <c r="R65" s="40">
        <v>150000</v>
      </c>
      <c r="S65" s="48">
        <f t="shared" si="8"/>
        <v>0.15</v>
      </c>
      <c r="T65" s="40">
        <v>150000</v>
      </c>
      <c r="U65" s="52">
        <f t="shared" si="9"/>
        <v>0.15</v>
      </c>
    </row>
    <row r="66" spans="1:21" ht="16.5" customHeight="1" x14ac:dyDescent="0.2">
      <c r="A66" s="3" t="s">
        <v>1</v>
      </c>
      <c r="B66" s="3" t="s">
        <v>31</v>
      </c>
      <c r="C66" s="3" t="s">
        <v>31</v>
      </c>
      <c r="D66" s="3" t="s">
        <v>31</v>
      </c>
      <c r="E66" s="3" t="s">
        <v>25</v>
      </c>
      <c r="F66" s="3" t="s">
        <v>15</v>
      </c>
      <c r="G66" s="3"/>
      <c r="H66" s="3" t="s">
        <v>3</v>
      </c>
      <c r="I66" s="3" t="s">
        <v>4</v>
      </c>
      <c r="J66" s="3" t="s">
        <v>5</v>
      </c>
      <c r="K66" s="4" t="s">
        <v>78</v>
      </c>
      <c r="L66" s="40">
        <v>142000000</v>
      </c>
      <c r="M66" s="40">
        <v>0</v>
      </c>
      <c r="N66" s="40">
        <v>141798371</v>
      </c>
      <c r="O66" s="40">
        <v>201629</v>
      </c>
      <c r="P66" s="40">
        <v>141798371</v>
      </c>
      <c r="Q66" s="46">
        <f t="shared" si="2"/>
        <v>0.99858007746478872</v>
      </c>
      <c r="R66" s="40">
        <v>53001704</v>
      </c>
      <c r="S66" s="48">
        <f t="shared" si="8"/>
        <v>0.37325143661971832</v>
      </c>
      <c r="T66" s="40">
        <v>53001704</v>
      </c>
      <c r="U66" s="52">
        <f t="shared" si="9"/>
        <v>0.37325143661971832</v>
      </c>
    </row>
    <row r="67" spans="1:21" ht="16.5" customHeight="1" x14ac:dyDescent="0.2">
      <c r="A67" s="3" t="s">
        <v>1</v>
      </c>
      <c r="B67" s="3" t="s">
        <v>31</v>
      </c>
      <c r="C67" s="3" t="s">
        <v>31</v>
      </c>
      <c r="D67" s="3" t="s">
        <v>31</v>
      </c>
      <c r="E67" s="3" t="s">
        <v>25</v>
      </c>
      <c r="F67" s="3" t="s">
        <v>17</v>
      </c>
      <c r="G67" s="3"/>
      <c r="H67" s="3" t="s">
        <v>3</v>
      </c>
      <c r="I67" s="3" t="s">
        <v>4</v>
      </c>
      <c r="J67" s="3" t="s">
        <v>5</v>
      </c>
      <c r="K67" s="4" t="s">
        <v>79</v>
      </c>
      <c r="L67" s="40">
        <v>187000000</v>
      </c>
      <c r="M67" s="40">
        <v>0</v>
      </c>
      <c r="N67" s="40">
        <v>132968348.8</v>
      </c>
      <c r="O67" s="40">
        <v>54031651.200000003</v>
      </c>
      <c r="P67" s="40">
        <v>132968348.8</v>
      </c>
      <c r="Q67" s="46">
        <f t="shared" si="2"/>
        <v>0.71106068877005346</v>
      </c>
      <c r="R67" s="40">
        <v>86009036.239999995</v>
      </c>
      <c r="S67" s="48">
        <f t="shared" si="8"/>
        <v>0.45994137026737963</v>
      </c>
      <c r="T67" s="40">
        <v>86009036.239999995</v>
      </c>
      <c r="U67" s="52">
        <f t="shared" si="9"/>
        <v>0.45994137026737963</v>
      </c>
    </row>
    <row r="68" spans="1:21" ht="16.5" customHeight="1" x14ac:dyDescent="0.2">
      <c r="A68" s="3" t="s">
        <v>1</v>
      </c>
      <c r="B68" s="3" t="s">
        <v>31</v>
      </c>
      <c r="C68" s="3" t="s">
        <v>31</v>
      </c>
      <c r="D68" s="3" t="s">
        <v>31</v>
      </c>
      <c r="E68" s="3" t="s">
        <v>25</v>
      </c>
      <c r="F68" s="3" t="s">
        <v>19</v>
      </c>
      <c r="G68" s="3"/>
      <c r="H68" s="3" t="s">
        <v>3</v>
      </c>
      <c r="I68" s="3" t="s">
        <v>4</v>
      </c>
      <c r="J68" s="3" t="s">
        <v>5</v>
      </c>
      <c r="K68" s="4" t="s">
        <v>80</v>
      </c>
      <c r="L68" s="40">
        <v>561420000</v>
      </c>
      <c r="M68" s="40">
        <v>0</v>
      </c>
      <c r="N68" s="40">
        <v>325233596.56999999</v>
      </c>
      <c r="O68" s="40">
        <v>236186403.43000001</v>
      </c>
      <c r="P68" s="40">
        <v>297712834.56999999</v>
      </c>
      <c r="Q68" s="46">
        <f t="shared" si="2"/>
        <v>0.53028540944391012</v>
      </c>
      <c r="R68" s="40">
        <v>202791723.94</v>
      </c>
      <c r="S68" s="48">
        <f t="shared" si="8"/>
        <v>0.36121214766128745</v>
      </c>
      <c r="T68" s="40">
        <v>202791723.94</v>
      </c>
      <c r="U68" s="52">
        <f t="shared" si="9"/>
        <v>0.36121214766128745</v>
      </c>
    </row>
    <row r="69" spans="1:21" ht="16.5" customHeight="1" x14ac:dyDescent="0.2">
      <c r="A69" s="3" t="s">
        <v>1</v>
      </c>
      <c r="B69" s="3" t="s">
        <v>31</v>
      </c>
      <c r="C69" s="3" t="s">
        <v>31</v>
      </c>
      <c r="D69" s="3" t="s">
        <v>31</v>
      </c>
      <c r="E69" s="3" t="s">
        <v>25</v>
      </c>
      <c r="F69" s="3" t="s">
        <v>23</v>
      </c>
      <c r="G69" s="3"/>
      <c r="H69" s="3" t="s">
        <v>3</v>
      </c>
      <c r="I69" s="3" t="s">
        <v>4</v>
      </c>
      <c r="J69" s="3" t="s">
        <v>5</v>
      </c>
      <c r="K69" s="4" t="s">
        <v>81</v>
      </c>
      <c r="L69" s="40">
        <v>59000000</v>
      </c>
      <c r="M69" s="40">
        <v>0</v>
      </c>
      <c r="N69" s="40">
        <v>33094303</v>
      </c>
      <c r="O69" s="40">
        <v>25905697</v>
      </c>
      <c r="P69" s="40">
        <v>11391737</v>
      </c>
      <c r="Q69" s="46">
        <f t="shared" si="2"/>
        <v>0.19308028813559322</v>
      </c>
      <c r="R69" s="40">
        <v>6306137</v>
      </c>
      <c r="S69" s="48">
        <f t="shared" si="8"/>
        <v>0.1068836779661017</v>
      </c>
      <c r="T69" s="40">
        <v>6306137</v>
      </c>
      <c r="U69" s="52">
        <f t="shared" si="9"/>
        <v>0.1068836779661017</v>
      </c>
    </row>
    <row r="70" spans="1:21" ht="16.5" customHeight="1" x14ac:dyDescent="0.2">
      <c r="A70" s="3" t="s">
        <v>1</v>
      </c>
      <c r="B70" s="3" t="s">
        <v>31</v>
      </c>
      <c r="C70" s="3" t="s">
        <v>31</v>
      </c>
      <c r="D70" s="3" t="s">
        <v>31</v>
      </c>
      <c r="E70" s="3" t="s">
        <v>25</v>
      </c>
      <c r="F70" s="3" t="s">
        <v>27</v>
      </c>
      <c r="G70" s="3"/>
      <c r="H70" s="3" t="s">
        <v>3</v>
      </c>
      <c r="I70" s="3" t="s">
        <v>4</v>
      </c>
      <c r="J70" s="3" t="s">
        <v>5</v>
      </c>
      <c r="K70" s="4" t="s">
        <v>82</v>
      </c>
      <c r="L70" s="40">
        <v>30000000</v>
      </c>
      <c r="M70" s="40">
        <v>0</v>
      </c>
      <c r="N70" s="40">
        <v>28781180</v>
      </c>
      <c r="O70" s="40">
        <v>1218820</v>
      </c>
      <c r="P70" s="40">
        <v>28781180</v>
      </c>
      <c r="Q70" s="46">
        <f t="shared" si="2"/>
        <v>0.95937266666666665</v>
      </c>
      <c r="R70" s="40">
        <v>21675400</v>
      </c>
      <c r="S70" s="48">
        <f t="shared" si="8"/>
        <v>0.72251333333333334</v>
      </c>
      <c r="T70" s="40">
        <v>21675400</v>
      </c>
      <c r="U70" s="52">
        <f t="shared" si="9"/>
        <v>0.72251333333333334</v>
      </c>
    </row>
    <row r="71" spans="1:21" s="25" customFormat="1" ht="15" customHeight="1" x14ac:dyDescent="0.2">
      <c r="A71" s="5" t="s">
        <v>1</v>
      </c>
      <c r="B71" s="5" t="s">
        <v>31</v>
      </c>
      <c r="C71" s="5" t="s">
        <v>31</v>
      </c>
      <c r="D71" s="5" t="s">
        <v>31</v>
      </c>
      <c r="E71" s="5" t="s">
        <v>27</v>
      </c>
      <c r="F71" s="5"/>
      <c r="G71" s="5"/>
      <c r="H71" s="5" t="s">
        <v>3</v>
      </c>
      <c r="I71" s="5" t="s">
        <v>4</v>
      </c>
      <c r="J71" s="5" t="s">
        <v>5</v>
      </c>
      <c r="K71" s="6" t="s">
        <v>83</v>
      </c>
      <c r="L71" s="32">
        <f>+L72+L73</f>
        <v>50000000</v>
      </c>
      <c r="M71" s="32">
        <f t="shared" ref="M71:T71" si="27">+M72+M73</f>
        <v>0</v>
      </c>
      <c r="N71" s="32">
        <f t="shared" si="27"/>
        <v>44661010</v>
      </c>
      <c r="O71" s="32">
        <f t="shared" si="27"/>
        <v>5338990</v>
      </c>
      <c r="P71" s="32">
        <f t="shared" si="27"/>
        <v>44661010</v>
      </c>
      <c r="Q71" s="45">
        <f t="shared" ref="Q71:Q116" si="28">+P71/L71</f>
        <v>0.89322020000000002</v>
      </c>
      <c r="R71" s="32">
        <f t="shared" si="27"/>
        <v>34807540</v>
      </c>
      <c r="S71" s="49">
        <f t="shared" si="8"/>
        <v>0.69615079999999996</v>
      </c>
      <c r="T71" s="32">
        <f t="shared" si="27"/>
        <v>34807540</v>
      </c>
      <c r="U71" s="53">
        <f t="shared" si="9"/>
        <v>0.69615079999999996</v>
      </c>
    </row>
    <row r="72" spans="1:21" ht="16.5" customHeight="1" x14ac:dyDescent="0.2">
      <c r="A72" s="3" t="s">
        <v>1</v>
      </c>
      <c r="B72" s="3" t="s">
        <v>31</v>
      </c>
      <c r="C72" s="3" t="s">
        <v>31</v>
      </c>
      <c r="D72" s="3" t="s">
        <v>31</v>
      </c>
      <c r="E72" s="3" t="s">
        <v>27</v>
      </c>
      <c r="F72" s="3" t="s">
        <v>13</v>
      </c>
      <c r="G72" s="3"/>
      <c r="H72" s="3" t="s">
        <v>3</v>
      </c>
      <c r="I72" s="3" t="s">
        <v>4</v>
      </c>
      <c r="J72" s="3" t="s">
        <v>5</v>
      </c>
      <c r="K72" s="4" t="s">
        <v>84</v>
      </c>
      <c r="L72" s="40">
        <v>46000000</v>
      </c>
      <c r="M72" s="40">
        <v>0</v>
      </c>
      <c r="N72" s="40">
        <v>41404000</v>
      </c>
      <c r="O72" s="40">
        <v>4596000</v>
      </c>
      <c r="P72" s="40">
        <v>41404000</v>
      </c>
      <c r="Q72" s="46">
        <f t="shared" si="28"/>
        <v>0.90008695652173909</v>
      </c>
      <c r="R72" s="40">
        <v>33094000</v>
      </c>
      <c r="S72" s="48">
        <f t="shared" si="8"/>
        <v>0.71943478260869564</v>
      </c>
      <c r="T72" s="40">
        <v>33094000</v>
      </c>
      <c r="U72" s="52">
        <f t="shared" si="9"/>
        <v>0.71943478260869564</v>
      </c>
    </row>
    <row r="73" spans="1:21" ht="15" customHeight="1" x14ac:dyDescent="0.2">
      <c r="A73" s="3" t="s">
        <v>1</v>
      </c>
      <c r="B73" s="3" t="s">
        <v>31</v>
      </c>
      <c r="C73" s="3" t="s">
        <v>31</v>
      </c>
      <c r="D73" s="3" t="s">
        <v>31</v>
      </c>
      <c r="E73" s="3" t="s">
        <v>27</v>
      </c>
      <c r="F73" s="3" t="s">
        <v>17</v>
      </c>
      <c r="G73" s="3"/>
      <c r="H73" s="3" t="s">
        <v>3</v>
      </c>
      <c r="I73" s="3" t="s">
        <v>4</v>
      </c>
      <c r="J73" s="3" t="s">
        <v>5</v>
      </c>
      <c r="K73" s="4" t="s">
        <v>85</v>
      </c>
      <c r="L73" s="40">
        <v>4000000</v>
      </c>
      <c r="M73" s="40">
        <v>0</v>
      </c>
      <c r="N73" s="40">
        <v>3257010</v>
      </c>
      <c r="O73" s="40">
        <v>742990</v>
      </c>
      <c r="P73" s="40">
        <v>3257010</v>
      </c>
      <c r="Q73" s="46">
        <f t="shared" si="28"/>
        <v>0.81425250000000005</v>
      </c>
      <c r="R73" s="40">
        <v>1713540</v>
      </c>
      <c r="S73" s="48">
        <f t="shared" si="8"/>
        <v>0.42838500000000002</v>
      </c>
      <c r="T73" s="40">
        <v>1713540</v>
      </c>
      <c r="U73" s="52">
        <f t="shared" si="9"/>
        <v>0.42838500000000002</v>
      </c>
    </row>
    <row r="74" spans="1:21" s="25" customFormat="1" ht="15" customHeight="1" x14ac:dyDescent="0.2">
      <c r="A74" s="5" t="s">
        <v>1</v>
      </c>
      <c r="B74" s="5" t="s">
        <v>40</v>
      </c>
      <c r="C74" s="5"/>
      <c r="D74" s="5"/>
      <c r="E74" s="5"/>
      <c r="F74" s="5"/>
      <c r="G74" s="5"/>
      <c r="H74" s="5" t="s">
        <v>3</v>
      </c>
      <c r="I74" s="5" t="s">
        <v>4</v>
      </c>
      <c r="J74" s="5" t="s">
        <v>5</v>
      </c>
      <c r="K74" s="6" t="s">
        <v>86</v>
      </c>
      <c r="L74" s="15">
        <f>+L75+L78+L83</f>
        <v>2212285000</v>
      </c>
      <c r="M74" s="15">
        <f t="shared" ref="M74:T74" si="29">+M75+M78+M83</f>
        <v>2154552000</v>
      </c>
      <c r="N74" s="15">
        <f t="shared" si="29"/>
        <v>57731588.229999997</v>
      </c>
      <c r="O74" s="15">
        <f t="shared" si="29"/>
        <v>1411.77</v>
      </c>
      <c r="P74" s="15">
        <f t="shared" si="29"/>
        <v>17372567.449999999</v>
      </c>
      <c r="Q74" s="45">
        <f t="shared" si="28"/>
        <v>7.8527709811348888E-3</v>
      </c>
      <c r="R74" s="15">
        <f t="shared" si="29"/>
        <v>17372567.449999999</v>
      </c>
      <c r="S74" s="49">
        <f t="shared" si="8"/>
        <v>7.8527709811348888E-3</v>
      </c>
      <c r="T74" s="15">
        <f t="shared" si="29"/>
        <v>17372567.449999999</v>
      </c>
      <c r="U74" s="53">
        <f t="shared" si="9"/>
        <v>7.8527709811348888E-3</v>
      </c>
    </row>
    <row r="75" spans="1:21" ht="15" customHeight="1" x14ac:dyDescent="0.2">
      <c r="A75" s="11" t="s">
        <v>1</v>
      </c>
      <c r="B75" s="11" t="s">
        <v>40</v>
      </c>
      <c r="C75" s="11" t="s">
        <v>40</v>
      </c>
      <c r="D75" s="11"/>
      <c r="E75" s="11"/>
      <c r="F75" s="18"/>
      <c r="G75" s="18"/>
      <c r="H75" s="19" t="s">
        <v>3</v>
      </c>
      <c r="I75" s="19" t="s">
        <v>4</v>
      </c>
      <c r="J75" s="20">
        <v>20</v>
      </c>
      <c r="K75" s="20" t="s">
        <v>154</v>
      </c>
      <c r="L75" s="15">
        <f>+L76</f>
        <v>2154552000</v>
      </c>
      <c r="M75" s="15">
        <f t="shared" ref="M75:T76" si="30">+M76</f>
        <v>2154552000</v>
      </c>
      <c r="N75" s="15">
        <f t="shared" si="30"/>
        <v>0</v>
      </c>
      <c r="O75" s="15">
        <f t="shared" si="30"/>
        <v>0</v>
      </c>
      <c r="P75" s="15">
        <f t="shared" si="30"/>
        <v>0</v>
      </c>
      <c r="Q75" s="45">
        <f t="shared" si="28"/>
        <v>0</v>
      </c>
      <c r="R75" s="15">
        <f t="shared" si="30"/>
        <v>0</v>
      </c>
      <c r="S75" s="48">
        <f t="shared" si="8"/>
        <v>0</v>
      </c>
      <c r="T75" s="15">
        <f t="shared" si="30"/>
        <v>0</v>
      </c>
      <c r="U75" s="53">
        <f t="shared" si="9"/>
        <v>0</v>
      </c>
    </row>
    <row r="76" spans="1:21" ht="15" customHeight="1" x14ac:dyDescent="0.2">
      <c r="A76" s="11" t="s">
        <v>1</v>
      </c>
      <c r="B76" s="11" t="s">
        <v>40</v>
      </c>
      <c r="C76" s="11" t="s">
        <v>40</v>
      </c>
      <c r="D76" s="11" t="s">
        <v>6</v>
      </c>
      <c r="E76" s="11"/>
      <c r="F76" s="18"/>
      <c r="G76" s="18"/>
      <c r="H76" s="19" t="s">
        <v>3</v>
      </c>
      <c r="I76" s="19" t="s">
        <v>4</v>
      </c>
      <c r="J76" s="20">
        <v>20</v>
      </c>
      <c r="K76" s="20" t="s">
        <v>155</v>
      </c>
      <c r="L76" s="15">
        <f>+L77</f>
        <v>2154552000</v>
      </c>
      <c r="M76" s="15">
        <f t="shared" si="30"/>
        <v>2154552000</v>
      </c>
      <c r="N76" s="15">
        <f t="shared" si="30"/>
        <v>0</v>
      </c>
      <c r="O76" s="15">
        <f t="shared" si="30"/>
        <v>0</v>
      </c>
      <c r="P76" s="15">
        <f t="shared" si="30"/>
        <v>0</v>
      </c>
      <c r="Q76" s="45">
        <f t="shared" si="28"/>
        <v>0</v>
      </c>
      <c r="R76" s="15">
        <f t="shared" si="30"/>
        <v>0</v>
      </c>
      <c r="S76" s="48">
        <f t="shared" ref="S76:S115" si="31">+R76/L76</f>
        <v>0</v>
      </c>
      <c r="T76" s="15">
        <f t="shared" si="30"/>
        <v>0</v>
      </c>
      <c r="U76" s="53">
        <f t="shared" ref="U76:U116" si="32">+T76/L76</f>
        <v>0</v>
      </c>
    </row>
    <row r="77" spans="1:21" ht="15" customHeight="1" x14ac:dyDescent="0.2">
      <c r="A77" s="21" t="s">
        <v>1</v>
      </c>
      <c r="B77" s="21" t="s">
        <v>40</v>
      </c>
      <c r="C77" s="21" t="s">
        <v>40</v>
      </c>
      <c r="D77" s="21" t="s">
        <v>6</v>
      </c>
      <c r="E77" s="21" t="s">
        <v>156</v>
      </c>
      <c r="F77" s="18"/>
      <c r="G77" s="18"/>
      <c r="H77" s="19" t="s">
        <v>3</v>
      </c>
      <c r="I77" s="19" t="s">
        <v>4</v>
      </c>
      <c r="J77" s="20">
        <v>20</v>
      </c>
      <c r="K77" s="22" t="s">
        <v>157</v>
      </c>
      <c r="L77" s="23">
        <v>2154552000</v>
      </c>
      <c r="M77" s="23">
        <v>2154552000</v>
      </c>
      <c r="N77" s="24">
        <v>0</v>
      </c>
      <c r="O77" s="23">
        <f t="shared" ref="O75:O77" si="33">+L77-M77-N77</f>
        <v>0</v>
      </c>
      <c r="P77" s="24">
        <v>0</v>
      </c>
      <c r="Q77" s="46">
        <f t="shared" si="28"/>
        <v>0</v>
      </c>
      <c r="R77" s="24">
        <v>0</v>
      </c>
      <c r="S77" s="48">
        <f t="shared" si="31"/>
        <v>0</v>
      </c>
      <c r="T77" s="24">
        <v>0</v>
      </c>
      <c r="U77" s="52">
        <f t="shared" si="32"/>
        <v>0</v>
      </c>
    </row>
    <row r="78" spans="1:21" s="25" customFormat="1" ht="15" customHeight="1" x14ac:dyDescent="0.2">
      <c r="A78" s="5" t="s">
        <v>1</v>
      </c>
      <c r="B78" s="5" t="s">
        <v>40</v>
      </c>
      <c r="C78" s="5" t="s">
        <v>87</v>
      </c>
      <c r="D78" s="5"/>
      <c r="E78" s="5"/>
      <c r="F78" s="5"/>
      <c r="G78" s="5"/>
      <c r="H78" s="5" t="s">
        <v>3</v>
      </c>
      <c r="I78" s="5" t="s">
        <v>4</v>
      </c>
      <c r="J78" s="5" t="s">
        <v>5</v>
      </c>
      <c r="K78" s="6" t="s">
        <v>88</v>
      </c>
      <c r="L78" s="15">
        <f>+L79</f>
        <v>57598000</v>
      </c>
      <c r="M78" s="15">
        <f t="shared" ref="M78:T79" si="34">+M79</f>
        <v>0</v>
      </c>
      <c r="N78" s="15">
        <f t="shared" si="34"/>
        <v>57598000</v>
      </c>
      <c r="O78" s="15">
        <f t="shared" si="34"/>
        <v>0</v>
      </c>
      <c r="P78" s="15">
        <f t="shared" si="34"/>
        <v>17238979.219999999</v>
      </c>
      <c r="Q78" s="45">
        <f t="shared" si="28"/>
        <v>0.29929822598006872</v>
      </c>
      <c r="R78" s="15">
        <f t="shared" si="34"/>
        <v>17238979.219999999</v>
      </c>
      <c r="S78" s="49">
        <f t="shared" si="31"/>
        <v>0.29929822598006872</v>
      </c>
      <c r="T78" s="15">
        <f t="shared" si="34"/>
        <v>17238979.219999999</v>
      </c>
      <c r="U78" s="53">
        <f t="shared" si="32"/>
        <v>0.29929822598006872</v>
      </c>
    </row>
    <row r="79" spans="1:21" s="25" customFormat="1" ht="15" customHeight="1" x14ac:dyDescent="0.2">
      <c r="A79" s="5" t="s">
        <v>1</v>
      </c>
      <c r="B79" s="5" t="s">
        <v>40</v>
      </c>
      <c r="C79" s="5" t="s">
        <v>87</v>
      </c>
      <c r="D79" s="5" t="s">
        <v>31</v>
      </c>
      <c r="E79" s="5"/>
      <c r="F79" s="5"/>
      <c r="G79" s="5"/>
      <c r="H79" s="5" t="s">
        <v>3</v>
      </c>
      <c r="I79" s="5" t="s">
        <v>4</v>
      </c>
      <c r="J79" s="5" t="s">
        <v>5</v>
      </c>
      <c r="K79" s="6" t="s">
        <v>89</v>
      </c>
      <c r="L79" s="15">
        <f>+L80</f>
        <v>57598000</v>
      </c>
      <c r="M79" s="15">
        <f t="shared" si="34"/>
        <v>0</v>
      </c>
      <c r="N79" s="15">
        <f t="shared" si="34"/>
        <v>57598000</v>
      </c>
      <c r="O79" s="15">
        <f t="shared" si="34"/>
        <v>0</v>
      </c>
      <c r="P79" s="15">
        <f t="shared" si="34"/>
        <v>17238979.219999999</v>
      </c>
      <c r="Q79" s="45">
        <f t="shared" si="28"/>
        <v>0.29929822598006872</v>
      </c>
      <c r="R79" s="15">
        <f t="shared" si="34"/>
        <v>17238979.219999999</v>
      </c>
      <c r="S79" s="49">
        <f t="shared" si="31"/>
        <v>0.29929822598006872</v>
      </c>
      <c r="T79" s="15">
        <f t="shared" si="34"/>
        <v>17238979.219999999</v>
      </c>
      <c r="U79" s="53">
        <f t="shared" si="32"/>
        <v>0.29929822598006872</v>
      </c>
    </row>
    <row r="80" spans="1:21" s="25" customFormat="1" ht="15" customHeight="1" x14ac:dyDescent="0.2">
      <c r="A80" s="5" t="s">
        <v>1</v>
      </c>
      <c r="B80" s="5" t="s">
        <v>40</v>
      </c>
      <c r="C80" s="5" t="s">
        <v>87</v>
      </c>
      <c r="D80" s="5" t="s">
        <v>31</v>
      </c>
      <c r="E80" s="5" t="s">
        <v>90</v>
      </c>
      <c r="F80" s="5"/>
      <c r="G80" s="5"/>
      <c r="H80" s="5" t="s">
        <v>3</v>
      </c>
      <c r="I80" s="5" t="s">
        <v>4</v>
      </c>
      <c r="J80" s="5" t="s">
        <v>5</v>
      </c>
      <c r="K80" s="6" t="s">
        <v>91</v>
      </c>
      <c r="L80" s="15">
        <f>+L81+L82</f>
        <v>57598000</v>
      </c>
      <c r="M80" s="15">
        <f t="shared" ref="M80:T80" si="35">+M81+M82</f>
        <v>0</v>
      </c>
      <c r="N80" s="15">
        <f t="shared" si="35"/>
        <v>57598000</v>
      </c>
      <c r="O80" s="15">
        <f t="shared" si="35"/>
        <v>0</v>
      </c>
      <c r="P80" s="15">
        <f t="shared" si="35"/>
        <v>17238979.219999999</v>
      </c>
      <c r="Q80" s="45">
        <f t="shared" si="28"/>
        <v>0.29929822598006872</v>
      </c>
      <c r="R80" s="15">
        <f t="shared" si="35"/>
        <v>17238979.219999999</v>
      </c>
      <c r="S80" s="49">
        <f t="shared" si="31"/>
        <v>0.29929822598006872</v>
      </c>
      <c r="T80" s="15">
        <f t="shared" si="35"/>
        <v>17238979.219999999</v>
      </c>
      <c r="U80" s="53">
        <f t="shared" si="32"/>
        <v>0.29929822598006872</v>
      </c>
    </row>
    <row r="81" spans="1:21" ht="15" customHeight="1" x14ac:dyDescent="0.2">
      <c r="A81" s="3" t="s">
        <v>1</v>
      </c>
      <c r="B81" s="3" t="s">
        <v>40</v>
      </c>
      <c r="C81" s="3" t="s">
        <v>87</v>
      </c>
      <c r="D81" s="3" t="s">
        <v>31</v>
      </c>
      <c r="E81" s="3" t="s">
        <v>90</v>
      </c>
      <c r="F81" s="3" t="s">
        <v>10</v>
      </c>
      <c r="G81" s="3"/>
      <c r="H81" s="3" t="s">
        <v>3</v>
      </c>
      <c r="I81" s="3" t="s">
        <v>4</v>
      </c>
      <c r="J81" s="3" t="s">
        <v>5</v>
      </c>
      <c r="K81" s="4" t="s">
        <v>92</v>
      </c>
      <c r="L81" s="40">
        <v>19448000</v>
      </c>
      <c r="M81" s="40">
        <v>0</v>
      </c>
      <c r="N81" s="40">
        <v>19448000</v>
      </c>
      <c r="O81" s="40">
        <v>0</v>
      </c>
      <c r="P81" s="40">
        <v>13913933.220000001</v>
      </c>
      <c r="Q81" s="46">
        <f t="shared" si="28"/>
        <v>0.71544288461538463</v>
      </c>
      <c r="R81" s="40">
        <v>13913933.220000001</v>
      </c>
      <c r="S81" s="48">
        <f t="shared" si="31"/>
        <v>0.71544288461538463</v>
      </c>
      <c r="T81" s="40">
        <v>13913933.220000001</v>
      </c>
      <c r="U81" s="52">
        <f t="shared" si="32"/>
        <v>0.71544288461538463</v>
      </c>
    </row>
    <row r="82" spans="1:21" ht="16.5" customHeight="1" x14ac:dyDescent="0.2">
      <c r="A82" s="3" t="s">
        <v>1</v>
      </c>
      <c r="B82" s="3" t="s">
        <v>40</v>
      </c>
      <c r="C82" s="3" t="s">
        <v>87</v>
      </c>
      <c r="D82" s="3" t="s">
        <v>31</v>
      </c>
      <c r="E82" s="3" t="s">
        <v>90</v>
      </c>
      <c r="F82" s="3" t="s">
        <v>13</v>
      </c>
      <c r="G82" s="3"/>
      <c r="H82" s="3" t="s">
        <v>3</v>
      </c>
      <c r="I82" s="3" t="s">
        <v>4</v>
      </c>
      <c r="J82" s="3" t="s">
        <v>5</v>
      </c>
      <c r="K82" s="4" t="s">
        <v>93</v>
      </c>
      <c r="L82" s="40">
        <v>38150000</v>
      </c>
      <c r="M82" s="40">
        <v>0</v>
      </c>
      <c r="N82" s="40">
        <v>38150000</v>
      </c>
      <c r="O82" s="40">
        <v>0</v>
      </c>
      <c r="P82" s="40">
        <v>3325046</v>
      </c>
      <c r="Q82" s="46">
        <f t="shared" si="28"/>
        <v>8.7157169069462651E-2</v>
      </c>
      <c r="R82" s="40">
        <v>3325046</v>
      </c>
      <c r="S82" s="48">
        <f t="shared" si="31"/>
        <v>8.7157169069462651E-2</v>
      </c>
      <c r="T82" s="40">
        <v>3325046</v>
      </c>
      <c r="U82" s="52">
        <f t="shared" si="32"/>
        <v>8.7157169069462651E-2</v>
      </c>
    </row>
    <row r="83" spans="1:21" s="25" customFormat="1" ht="15" customHeight="1" x14ac:dyDescent="0.2">
      <c r="A83" s="5" t="s">
        <v>1</v>
      </c>
      <c r="B83" s="5" t="s">
        <v>40</v>
      </c>
      <c r="C83" s="5" t="s">
        <v>94</v>
      </c>
      <c r="D83" s="5"/>
      <c r="E83" s="5"/>
      <c r="F83" s="5"/>
      <c r="G83" s="5"/>
      <c r="H83" s="5" t="s">
        <v>3</v>
      </c>
      <c r="I83" s="5" t="s">
        <v>4</v>
      </c>
      <c r="J83" s="5" t="s">
        <v>5</v>
      </c>
      <c r="K83" s="6" t="s">
        <v>95</v>
      </c>
      <c r="L83" s="41">
        <f>+L84</f>
        <v>135000</v>
      </c>
      <c r="M83" s="41">
        <f t="shared" ref="M83:T84" si="36">+M84</f>
        <v>0</v>
      </c>
      <c r="N83" s="41">
        <f t="shared" si="36"/>
        <v>133588.23000000001</v>
      </c>
      <c r="O83" s="41">
        <f t="shared" si="36"/>
        <v>1411.77</v>
      </c>
      <c r="P83" s="41">
        <f t="shared" si="36"/>
        <v>133588.23000000001</v>
      </c>
      <c r="Q83" s="45">
        <f t="shared" si="28"/>
        <v>0.9895424444444445</v>
      </c>
      <c r="R83" s="41">
        <f t="shared" si="36"/>
        <v>133588.23000000001</v>
      </c>
      <c r="S83" s="49">
        <f t="shared" si="31"/>
        <v>0.9895424444444445</v>
      </c>
      <c r="T83" s="41">
        <f t="shared" si="36"/>
        <v>133588.23000000001</v>
      </c>
      <c r="U83" s="53">
        <f t="shared" si="32"/>
        <v>0.9895424444444445</v>
      </c>
    </row>
    <row r="84" spans="1:21" s="25" customFormat="1" ht="15" customHeight="1" x14ac:dyDescent="0.2">
      <c r="A84" s="5" t="s">
        <v>1</v>
      </c>
      <c r="B84" s="5" t="s">
        <v>40</v>
      </c>
      <c r="C84" s="5" t="s">
        <v>94</v>
      </c>
      <c r="D84" s="5" t="s">
        <v>6</v>
      </c>
      <c r="E84" s="5"/>
      <c r="F84" s="5"/>
      <c r="G84" s="5"/>
      <c r="H84" s="5" t="s">
        <v>3</v>
      </c>
      <c r="I84" s="5" t="s">
        <v>4</v>
      </c>
      <c r="J84" s="5" t="s">
        <v>5</v>
      </c>
      <c r="K84" s="6" t="s">
        <v>96</v>
      </c>
      <c r="L84" s="41">
        <f>+L85</f>
        <v>135000</v>
      </c>
      <c r="M84" s="41">
        <f t="shared" si="36"/>
        <v>0</v>
      </c>
      <c r="N84" s="41">
        <f t="shared" si="36"/>
        <v>133588.23000000001</v>
      </c>
      <c r="O84" s="41">
        <f t="shared" si="36"/>
        <v>1411.77</v>
      </c>
      <c r="P84" s="41">
        <f t="shared" si="36"/>
        <v>133588.23000000001</v>
      </c>
      <c r="Q84" s="45">
        <f t="shared" si="28"/>
        <v>0.9895424444444445</v>
      </c>
      <c r="R84" s="41">
        <f t="shared" si="36"/>
        <v>133588.23000000001</v>
      </c>
      <c r="S84" s="49">
        <f t="shared" si="31"/>
        <v>0.9895424444444445</v>
      </c>
      <c r="T84" s="41">
        <f t="shared" si="36"/>
        <v>133588.23000000001</v>
      </c>
      <c r="U84" s="53">
        <f t="shared" si="32"/>
        <v>0.9895424444444445</v>
      </c>
    </row>
    <row r="85" spans="1:21" ht="15" customHeight="1" x14ac:dyDescent="0.2">
      <c r="A85" s="3" t="s">
        <v>1</v>
      </c>
      <c r="B85" s="3" t="s">
        <v>40</v>
      </c>
      <c r="C85" s="3" t="s">
        <v>94</v>
      </c>
      <c r="D85" s="3" t="s">
        <v>6</v>
      </c>
      <c r="E85" s="3" t="s">
        <v>10</v>
      </c>
      <c r="F85" s="3"/>
      <c r="G85" s="3"/>
      <c r="H85" s="3" t="s">
        <v>3</v>
      </c>
      <c r="I85" s="3" t="s">
        <v>4</v>
      </c>
      <c r="J85" s="3" t="s">
        <v>5</v>
      </c>
      <c r="K85" s="4" t="s">
        <v>97</v>
      </c>
      <c r="L85" s="40">
        <v>135000</v>
      </c>
      <c r="M85" s="40">
        <v>0</v>
      </c>
      <c r="N85" s="40">
        <v>133588.23000000001</v>
      </c>
      <c r="O85" s="40">
        <v>1411.77</v>
      </c>
      <c r="P85" s="40">
        <v>133588.23000000001</v>
      </c>
      <c r="Q85" s="46">
        <f t="shared" si="28"/>
        <v>0.9895424444444445</v>
      </c>
      <c r="R85" s="40">
        <v>133588.23000000001</v>
      </c>
      <c r="S85" s="48">
        <f t="shared" si="31"/>
        <v>0.9895424444444445</v>
      </c>
      <c r="T85" s="40">
        <v>133588.23000000001</v>
      </c>
      <c r="U85" s="52">
        <f t="shared" si="32"/>
        <v>0.9895424444444445</v>
      </c>
    </row>
    <row r="86" spans="1:21" s="25" customFormat="1" ht="15" customHeight="1" x14ac:dyDescent="0.2">
      <c r="A86" s="5" t="s">
        <v>1</v>
      </c>
      <c r="B86" s="5" t="s">
        <v>98</v>
      </c>
      <c r="C86" s="5"/>
      <c r="D86" s="5"/>
      <c r="E86" s="5"/>
      <c r="F86" s="5"/>
      <c r="G86" s="5"/>
      <c r="H86" s="5" t="s">
        <v>3</v>
      </c>
      <c r="I86" s="5" t="s">
        <v>4</v>
      </c>
      <c r="J86" s="5" t="s">
        <v>5</v>
      </c>
      <c r="K86" s="6" t="s">
        <v>99</v>
      </c>
      <c r="L86" s="32">
        <f>+L87+L91</f>
        <v>217220000</v>
      </c>
      <c r="M86" s="32">
        <f t="shared" ref="M86:T86" si="37">+M87+M91</f>
        <v>0</v>
      </c>
      <c r="N86" s="32">
        <f t="shared" si="37"/>
        <v>172933719</v>
      </c>
      <c r="O86" s="32">
        <f t="shared" si="37"/>
        <v>44286281</v>
      </c>
      <c r="P86" s="32">
        <f t="shared" si="37"/>
        <v>172933719</v>
      </c>
      <c r="Q86" s="45">
        <f t="shared" si="28"/>
        <v>0.79612245189209097</v>
      </c>
      <c r="R86" s="32">
        <f t="shared" si="37"/>
        <v>172933719</v>
      </c>
      <c r="S86" s="49">
        <f t="shared" si="31"/>
        <v>0.79612245189209097</v>
      </c>
      <c r="T86" s="32">
        <f t="shared" si="37"/>
        <v>172933719</v>
      </c>
      <c r="U86" s="53">
        <f t="shared" si="32"/>
        <v>0.79612245189209097</v>
      </c>
    </row>
    <row r="87" spans="1:21" s="25" customFormat="1" ht="15" customHeight="1" x14ac:dyDescent="0.2">
      <c r="A87" s="5" t="s">
        <v>1</v>
      </c>
      <c r="B87" s="5" t="s">
        <v>98</v>
      </c>
      <c r="C87" s="5" t="s">
        <v>6</v>
      </c>
      <c r="D87" s="5"/>
      <c r="E87" s="5"/>
      <c r="F87" s="5"/>
      <c r="G87" s="5"/>
      <c r="H87" s="5" t="s">
        <v>3</v>
      </c>
      <c r="I87" s="5" t="s">
        <v>4</v>
      </c>
      <c r="J87" s="5" t="s">
        <v>5</v>
      </c>
      <c r="K87" s="6" t="s">
        <v>100</v>
      </c>
      <c r="L87" s="32">
        <f>+L88</f>
        <v>84809000</v>
      </c>
      <c r="M87" s="32">
        <f t="shared" ref="M87:T87" si="38">+M88</f>
        <v>0</v>
      </c>
      <c r="N87" s="32">
        <f t="shared" si="38"/>
        <v>65303172</v>
      </c>
      <c r="O87" s="32">
        <f t="shared" si="38"/>
        <v>19505828</v>
      </c>
      <c r="P87" s="32">
        <f t="shared" si="38"/>
        <v>65303172</v>
      </c>
      <c r="Q87" s="45">
        <f t="shared" si="28"/>
        <v>0.77000285347074016</v>
      </c>
      <c r="R87" s="32">
        <f t="shared" si="38"/>
        <v>65303172</v>
      </c>
      <c r="S87" s="49">
        <f t="shared" si="31"/>
        <v>0.77000285347074016</v>
      </c>
      <c r="T87" s="32">
        <f t="shared" si="38"/>
        <v>65303172</v>
      </c>
      <c r="U87" s="53">
        <f t="shared" si="32"/>
        <v>0.77000285347074016</v>
      </c>
    </row>
    <row r="88" spans="1:21" s="25" customFormat="1" ht="15" customHeight="1" x14ac:dyDescent="0.2">
      <c r="A88" s="5" t="s">
        <v>1</v>
      </c>
      <c r="B88" s="5" t="s">
        <v>98</v>
      </c>
      <c r="C88" s="5" t="s">
        <v>6</v>
      </c>
      <c r="D88" s="5" t="s">
        <v>31</v>
      </c>
      <c r="E88" s="5"/>
      <c r="F88" s="5"/>
      <c r="G88" s="5"/>
      <c r="H88" s="5" t="s">
        <v>3</v>
      </c>
      <c r="I88" s="5" t="s">
        <v>4</v>
      </c>
      <c r="J88" s="5" t="s">
        <v>5</v>
      </c>
      <c r="K88" s="6" t="s">
        <v>101</v>
      </c>
      <c r="L88" s="32">
        <f>+L89+L90</f>
        <v>84809000</v>
      </c>
      <c r="M88" s="32">
        <f t="shared" ref="M88:T88" si="39">+M89+M90</f>
        <v>0</v>
      </c>
      <c r="N88" s="32">
        <f t="shared" si="39"/>
        <v>65303172</v>
      </c>
      <c r="O88" s="32">
        <f t="shared" si="39"/>
        <v>19505828</v>
      </c>
      <c r="P88" s="32">
        <f t="shared" si="39"/>
        <v>65303172</v>
      </c>
      <c r="Q88" s="45">
        <f t="shared" si="28"/>
        <v>0.77000285347074016</v>
      </c>
      <c r="R88" s="32">
        <f t="shared" si="39"/>
        <v>65303172</v>
      </c>
      <c r="S88" s="49">
        <f t="shared" si="31"/>
        <v>0.77000285347074016</v>
      </c>
      <c r="T88" s="32">
        <f t="shared" si="39"/>
        <v>65303172</v>
      </c>
      <c r="U88" s="53">
        <f t="shared" si="32"/>
        <v>0.77000285347074016</v>
      </c>
    </row>
    <row r="89" spans="1:21" ht="15" customHeight="1" x14ac:dyDescent="0.2">
      <c r="A89" s="3" t="s">
        <v>1</v>
      </c>
      <c r="B89" s="3" t="s">
        <v>98</v>
      </c>
      <c r="C89" s="3" t="s">
        <v>6</v>
      </c>
      <c r="D89" s="3" t="s">
        <v>31</v>
      </c>
      <c r="E89" s="3" t="s">
        <v>10</v>
      </c>
      <c r="F89" s="3"/>
      <c r="G89" s="3"/>
      <c r="H89" s="3" t="s">
        <v>3</v>
      </c>
      <c r="I89" s="3" t="s">
        <v>4</v>
      </c>
      <c r="J89" s="3" t="s">
        <v>5</v>
      </c>
      <c r="K89" s="4" t="s">
        <v>102</v>
      </c>
      <c r="L89" s="40">
        <v>83605000</v>
      </c>
      <c r="M89" s="40">
        <v>0</v>
      </c>
      <c r="N89" s="40">
        <v>64158612</v>
      </c>
      <c r="O89" s="40">
        <v>19446388</v>
      </c>
      <c r="P89" s="40">
        <v>64158612</v>
      </c>
      <c r="Q89" s="46">
        <f t="shared" si="28"/>
        <v>0.7674016147359608</v>
      </c>
      <c r="R89" s="40">
        <v>64158612</v>
      </c>
      <c r="S89" s="48">
        <f t="shared" si="31"/>
        <v>0.7674016147359608</v>
      </c>
      <c r="T89" s="40">
        <v>64158612</v>
      </c>
      <c r="U89" s="52">
        <f t="shared" si="32"/>
        <v>0.7674016147359608</v>
      </c>
    </row>
    <row r="90" spans="1:21" ht="15" customHeight="1" x14ac:dyDescent="0.2">
      <c r="A90" s="3" t="s">
        <v>1</v>
      </c>
      <c r="B90" s="3" t="s">
        <v>98</v>
      </c>
      <c r="C90" s="3" t="s">
        <v>6</v>
      </c>
      <c r="D90" s="3" t="s">
        <v>31</v>
      </c>
      <c r="E90" s="3" t="s">
        <v>21</v>
      </c>
      <c r="F90" s="3"/>
      <c r="G90" s="3"/>
      <c r="H90" s="3" t="s">
        <v>3</v>
      </c>
      <c r="I90" s="3" t="s">
        <v>4</v>
      </c>
      <c r="J90" s="3" t="s">
        <v>5</v>
      </c>
      <c r="K90" s="4" t="s">
        <v>103</v>
      </c>
      <c r="L90" s="40">
        <v>1204000</v>
      </c>
      <c r="M90" s="40">
        <v>0</v>
      </c>
      <c r="N90" s="40">
        <v>1144560</v>
      </c>
      <c r="O90" s="40">
        <v>59440</v>
      </c>
      <c r="P90" s="40">
        <v>1144560</v>
      </c>
      <c r="Q90" s="46">
        <f t="shared" si="28"/>
        <v>0.95063122923588039</v>
      </c>
      <c r="R90" s="40">
        <v>1144560</v>
      </c>
      <c r="S90" s="48">
        <f t="shared" si="31"/>
        <v>0.95063122923588039</v>
      </c>
      <c r="T90" s="40">
        <v>1144560</v>
      </c>
      <c r="U90" s="52">
        <f t="shared" si="32"/>
        <v>0.95063122923588039</v>
      </c>
    </row>
    <row r="91" spans="1:21" s="25" customFormat="1" ht="15" customHeight="1" x14ac:dyDescent="0.2">
      <c r="A91" s="5" t="s">
        <v>1</v>
      </c>
      <c r="B91" s="5" t="s">
        <v>98</v>
      </c>
      <c r="C91" s="5" t="s">
        <v>87</v>
      </c>
      <c r="D91" s="5"/>
      <c r="E91" s="5"/>
      <c r="F91" s="5"/>
      <c r="G91" s="5"/>
      <c r="H91" s="5" t="s">
        <v>3</v>
      </c>
      <c r="I91" s="5" t="s">
        <v>4</v>
      </c>
      <c r="J91" s="5" t="s">
        <v>5</v>
      </c>
      <c r="K91" s="6" t="s">
        <v>104</v>
      </c>
      <c r="L91" s="41">
        <f>+L92</f>
        <v>132411000</v>
      </c>
      <c r="M91" s="41">
        <f t="shared" ref="M91:T91" si="40">+M92</f>
        <v>0</v>
      </c>
      <c r="N91" s="41">
        <f t="shared" si="40"/>
        <v>107630547</v>
      </c>
      <c r="O91" s="41">
        <f t="shared" si="40"/>
        <v>24780453</v>
      </c>
      <c r="P91" s="41">
        <f t="shared" si="40"/>
        <v>107630547</v>
      </c>
      <c r="Q91" s="45">
        <f t="shared" si="28"/>
        <v>0.81285200625325693</v>
      </c>
      <c r="R91" s="41">
        <f t="shared" si="40"/>
        <v>107630547</v>
      </c>
      <c r="S91" s="49">
        <f t="shared" si="31"/>
        <v>0.81285200625325693</v>
      </c>
      <c r="T91" s="41">
        <f t="shared" si="40"/>
        <v>107630547</v>
      </c>
      <c r="U91" s="53">
        <f t="shared" si="32"/>
        <v>0.81285200625325693</v>
      </c>
    </row>
    <row r="92" spans="1:21" ht="16.5" customHeight="1" x14ac:dyDescent="0.2">
      <c r="A92" s="3" t="s">
        <v>1</v>
      </c>
      <c r="B92" s="3" t="s">
        <v>98</v>
      </c>
      <c r="C92" s="3" t="s">
        <v>87</v>
      </c>
      <c r="D92" s="3" t="s">
        <v>6</v>
      </c>
      <c r="E92" s="3"/>
      <c r="F92" s="3"/>
      <c r="G92" s="3"/>
      <c r="H92" s="3" t="s">
        <v>3</v>
      </c>
      <c r="I92" s="3" t="s">
        <v>4</v>
      </c>
      <c r="J92" s="3" t="s">
        <v>5</v>
      </c>
      <c r="K92" s="4" t="s">
        <v>105</v>
      </c>
      <c r="L92" s="40">
        <v>132411000</v>
      </c>
      <c r="M92" s="40">
        <v>0</v>
      </c>
      <c r="N92" s="40">
        <v>107630547</v>
      </c>
      <c r="O92" s="40">
        <v>24780453</v>
      </c>
      <c r="P92" s="40">
        <v>107630547</v>
      </c>
      <c r="Q92" s="46">
        <f t="shared" si="28"/>
        <v>0.81285200625325693</v>
      </c>
      <c r="R92" s="40">
        <v>107630547</v>
      </c>
      <c r="S92" s="48">
        <f t="shared" si="31"/>
        <v>0.81285200625325693</v>
      </c>
      <c r="T92" s="40">
        <v>107630547</v>
      </c>
      <c r="U92" s="52">
        <f t="shared" si="32"/>
        <v>0.81285200625325693</v>
      </c>
    </row>
    <row r="93" spans="1:21" s="25" customFormat="1" ht="15" customHeight="1" x14ac:dyDescent="0.2">
      <c r="A93" s="34" t="s">
        <v>106</v>
      </c>
      <c r="B93" s="34"/>
      <c r="C93" s="34"/>
      <c r="D93" s="34"/>
      <c r="E93" s="34"/>
      <c r="F93" s="34"/>
      <c r="G93" s="34"/>
      <c r="H93" s="34" t="s">
        <v>3</v>
      </c>
      <c r="I93" s="34" t="s">
        <v>4</v>
      </c>
      <c r="J93" s="34" t="s">
        <v>5</v>
      </c>
      <c r="K93" s="35" t="s">
        <v>107</v>
      </c>
      <c r="L93" s="37">
        <f>+L94+L102</f>
        <v>18016917000</v>
      </c>
      <c r="M93" s="37">
        <f t="shared" ref="M93:T93" si="41">+M94+M102</f>
        <v>0</v>
      </c>
      <c r="N93" s="37">
        <f t="shared" si="41"/>
        <v>16734741000.400002</v>
      </c>
      <c r="O93" s="37">
        <f t="shared" si="41"/>
        <v>1282175999.5999999</v>
      </c>
      <c r="P93" s="37">
        <f t="shared" si="41"/>
        <v>16604002500.420002</v>
      </c>
      <c r="Q93" s="44">
        <f t="shared" si="28"/>
        <v>0.921578453207061</v>
      </c>
      <c r="R93" s="37">
        <f t="shared" si="41"/>
        <v>10960975171.09</v>
      </c>
      <c r="S93" s="50">
        <f t="shared" si="31"/>
        <v>0.60837129743618179</v>
      </c>
      <c r="T93" s="37">
        <f t="shared" si="41"/>
        <v>10960975171.09</v>
      </c>
      <c r="U93" s="54">
        <f t="shared" si="32"/>
        <v>0.60837129743618179</v>
      </c>
    </row>
    <row r="94" spans="1:21" s="25" customFormat="1" ht="15" customHeight="1" x14ac:dyDescent="0.2">
      <c r="A94" s="5" t="s">
        <v>106</v>
      </c>
      <c r="B94" s="5" t="s">
        <v>108</v>
      </c>
      <c r="C94" s="5"/>
      <c r="D94" s="5"/>
      <c r="E94" s="5"/>
      <c r="F94" s="5"/>
      <c r="G94" s="5"/>
      <c r="H94" s="5" t="s">
        <v>3</v>
      </c>
      <c r="I94" s="5" t="s">
        <v>4</v>
      </c>
      <c r="J94" s="5" t="s">
        <v>5</v>
      </c>
      <c r="K94" s="6" t="s">
        <v>109</v>
      </c>
      <c r="L94" s="31">
        <f>+L95</f>
        <v>11496900000</v>
      </c>
      <c r="M94" s="31">
        <f t="shared" ref="M94:T96" si="42">+M95</f>
        <v>0</v>
      </c>
      <c r="N94" s="31">
        <f t="shared" si="42"/>
        <v>11356928638.27</v>
      </c>
      <c r="O94" s="31">
        <f t="shared" si="42"/>
        <v>139971361.72999999</v>
      </c>
      <c r="P94" s="31">
        <f t="shared" si="42"/>
        <v>11276281238.290001</v>
      </c>
      <c r="Q94" s="45">
        <f t="shared" si="28"/>
        <v>0.98081058705303181</v>
      </c>
      <c r="R94" s="31">
        <f t="shared" si="42"/>
        <v>7076433286.1800003</v>
      </c>
      <c r="S94" s="49">
        <f t="shared" si="31"/>
        <v>0.61550794441806056</v>
      </c>
      <c r="T94" s="31">
        <f t="shared" si="42"/>
        <v>7076433286.1800003</v>
      </c>
      <c r="U94" s="53">
        <f t="shared" si="32"/>
        <v>0.61550794441806056</v>
      </c>
    </row>
    <row r="95" spans="1:21" s="25" customFormat="1" ht="15" customHeight="1" x14ac:dyDescent="0.2">
      <c r="A95" s="5" t="s">
        <v>106</v>
      </c>
      <c r="B95" s="5" t="s">
        <v>108</v>
      </c>
      <c r="C95" s="5" t="s">
        <v>110</v>
      </c>
      <c r="D95" s="5"/>
      <c r="E95" s="5"/>
      <c r="F95" s="5"/>
      <c r="G95" s="5"/>
      <c r="H95" s="5" t="s">
        <v>3</v>
      </c>
      <c r="I95" s="5" t="s">
        <v>4</v>
      </c>
      <c r="J95" s="5" t="s">
        <v>5</v>
      </c>
      <c r="K95" s="6" t="s">
        <v>111</v>
      </c>
      <c r="L95" s="31">
        <f>+L96</f>
        <v>11496900000</v>
      </c>
      <c r="M95" s="31">
        <f t="shared" si="42"/>
        <v>0</v>
      </c>
      <c r="N95" s="31">
        <f t="shared" si="42"/>
        <v>11356928638.27</v>
      </c>
      <c r="O95" s="31">
        <f t="shared" si="42"/>
        <v>139971361.72999999</v>
      </c>
      <c r="P95" s="31">
        <f t="shared" si="42"/>
        <v>11276281238.290001</v>
      </c>
      <c r="Q95" s="45">
        <f t="shared" si="28"/>
        <v>0.98081058705303181</v>
      </c>
      <c r="R95" s="31">
        <f t="shared" si="42"/>
        <v>7076433286.1800003</v>
      </c>
      <c r="S95" s="49">
        <f t="shared" si="31"/>
        <v>0.61550794441806056</v>
      </c>
      <c r="T95" s="31">
        <f t="shared" si="42"/>
        <v>7076433286.1800003</v>
      </c>
      <c r="U95" s="53">
        <f t="shared" si="32"/>
        <v>0.61550794441806056</v>
      </c>
    </row>
    <row r="96" spans="1:21" s="25" customFormat="1" ht="15" customHeight="1" x14ac:dyDescent="0.2">
      <c r="A96" s="5" t="s">
        <v>106</v>
      </c>
      <c r="B96" s="5" t="s">
        <v>108</v>
      </c>
      <c r="C96" s="5" t="s">
        <v>110</v>
      </c>
      <c r="D96" s="5" t="s">
        <v>112</v>
      </c>
      <c r="E96" s="5"/>
      <c r="F96" s="5"/>
      <c r="G96" s="5"/>
      <c r="H96" s="5" t="s">
        <v>3</v>
      </c>
      <c r="I96" s="5" t="s">
        <v>4</v>
      </c>
      <c r="J96" s="5" t="s">
        <v>5</v>
      </c>
      <c r="K96" s="6" t="s">
        <v>113</v>
      </c>
      <c r="L96" s="31">
        <f>+L97</f>
        <v>11496900000</v>
      </c>
      <c r="M96" s="31">
        <f t="shared" si="42"/>
        <v>0</v>
      </c>
      <c r="N96" s="31">
        <f t="shared" si="42"/>
        <v>11356928638.27</v>
      </c>
      <c r="O96" s="31">
        <f t="shared" si="42"/>
        <v>139971361.72999999</v>
      </c>
      <c r="P96" s="31">
        <f t="shared" si="42"/>
        <v>11276281238.290001</v>
      </c>
      <c r="Q96" s="45">
        <f t="shared" si="28"/>
        <v>0.98081058705303181</v>
      </c>
      <c r="R96" s="31">
        <f t="shared" si="42"/>
        <v>7076433286.1800003</v>
      </c>
      <c r="S96" s="49">
        <f t="shared" si="31"/>
        <v>0.61550794441806056</v>
      </c>
      <c r="T96" s="31">
        <f t="shared" si="42"/>
        <v>7076433286.1800003</v>
      </c>
      <c r="U96" s="53">
        <f t="shared" si="32"/>
        <v>0.61550794441806056</v>
      </c>
    </row>
    <row r="97" spans="1:21" s="25" customFormat="1" ht="15" customHeight="1" x14ac:dyDescent="0.2">
      <c r="A97" s="5" t="s">
        <v>106</v>
      </c>
      <c r="B97" s="5" t="s">
        <v>108</v>
      </c>
      <c r="C97" s="5" t="s">
        <v>110</v>
      </c>
      <c r="D97" s="5" t="s">
        <v>112</v>
      </c>
      <c r="E97" s="5" t="s">
        <v>114</v>
      </c>
      <c r="F97" s="5"/>
      <c r="G97" s="5"/>
      <c r="H97" s="5" t="s">
        <v>3</v>
      </c>
      <c r="I97" s="5" t="s">
        <v>4</v>
      </c>
      <c r="J97" s="5" t="s">
        <v>5</v>
      </c>
      <c r="K97" s="6" t="s">
        <v>119</v>
      </c>
      <c r="L97" s="31">
        <f>+L98+L100</f>
        <v>11496900000</v>
      </c>
      <c r="M97" s="31">
        <f t="shared" ref="M97:T97" si="43">+M98+M100</f>
        <v>0</v>
      </c>
      <c r="N97" s="31">
        <f t="shared" si="43"/>
        <v>11356928638.27</v>
      </c>
      <c r="O97" s="31">
        <f t="shared" si="43"/>
        <v>139971361.72999999</v>
      </c>
      <c r="P97" s="31">
        <f t="shared" si="43"/>
        <v>11276281238.290001</v>
      </c>
      <c r="Q97" s="45">
        <f t="shared" si="28"/>
        <v>0.98081058705303181</v>
      </c>
      <c r="R97" s="31">
        <f t="shared" si="43"/>
        <v>7076433286.1800003</v>
      </c>
      <c r="S97" s="49">
        <f t="shared" si="31"/>
        <v>0.61550794441806056</v>
      </c>
      <c r="T97" s="31">
        <f t="shared" si="43"/>
        <v>7076433286.1800003</v>
      </c>
      <c r="U97" s="53">
        <f t="shared" si="32"/>
        <v>0.61550794441806056</v>
      </c>
    </row>
    <row r="98" spans="1:21" s="25" customFormat="1" ht="15" customHeight="1" x14ac:dyDescent="0.2">
      <c r="A98" s="5" t="s">
        <v>106</v>
      </c>
      <c r="B98" s="5" t="s">
        <v>108</v>
      </c>
      <c r="C98" s="5" t="s">
        <v>110</v>
      </c>
      <c r="D98" s="5" t="s">
        <v>112</v>
      </c>
      <c r="E98" s="5" t="s">
        <v>114</v>
      </c>
      <c r="F98" s="5" t="s">
        <v>115</v>
      </c>
      <c r="G98" s="5"/>
      <c r="H98" s="5" t="s">
        <v>3</v>
      </c>
      <c r="I98" s="5" t="s">
        <v>4</v>
      </c>
      <c r="J98" s="5" t="s">
        <v>5</v>
      </c>
      <c r="K98" s="6" t="s">
        <v>116</v>
      </c>
      <c r="L98" s="31">
        <f>+L99</f>
        <v>8239978343</v>
      </c>
      <c r="M98" s="31">
        <f t="shared" ref="M98:T98" si="44">+M99</f>
        <v>0</v>
      </c>
      <c r="N98" s="31">
        <f t="shared" si="44"/>
        <v>8227962815.3999996</v>
      </c>
      <c r="O98" s="31">
        <f t="shared" si="44"/>
        <v>12015527.6</v>
      </c>
      <c r="P98" s="31">
        <f t="shared" si="44"/>
        <v>8161990057.4200001</v>
      </c>
      <c r="Q98" s="45">
        <f t="shared" si="28"/>
        <v>0.9905353773597898</v>
      </c>
      <c r="R98" s="31">
        <f t="shared" si="44"/>
        <v>5476590281.6400003</v>
      </c>
      <c r="S98" s="49">
        <f t="shared" si="31"/>
        <v>0.66463648976607514</v>
      </c>
      <c r="T98" s="31">
        <f t="shared" si="44"/>
        <v>5476590281.6400003</v>
      </c>
      <c r="U98" s="53">
        <f t="shared" si="32"/>
        <v>0.66463648976607514</v>
      </c>
    </row>
    <row r="99" spans="1:21" ht="16.5" customHeight="1" x14ac:dyDescent="0.2">
      <c r="A99" s="3" t="s">
        <v>106</v>
      </c>
      <c r="B99" s="3" t="s">
        <v>108</v>
      </c>
      <c r="C99" s="3" t="s">
        <v>110</v>
      </c>
      <c r="D99" s="3" t="s">
        <v>112</v>
      </c>
      <c r="E99" s="3" t="s">
        <v>114</v>
      </c>
      <c r="F99" s="3" t="s">
        <v>115</v>
      </c>
      <c r="G99" s="3" t="s">
        <v>31</v>
      </c>
      <c r="H99" s="3" t="s">
        <v>3</v>
      </c>
      <c r="I99" s="3" t="s">
        <v>4</v>
      </c>
      <c r="J99" s="3" t="s">
        <v>5</v>
      </c>
      <c r="K99" s="4" t="s">
        <v>120</v>
      </c>
      <c r="L99" s="40">
        <v>8239978343</v>
      </c>
      <c r="M99" s="40">
        <v>0</v>
      </c>
      <c r="N99" s="40">
        <v>8227962815.3999996</v>
      </c>
      <c r="O99" s="40">
        <v>12015527.6</v>
      </c>
      <c r="P99" s="40">
        <v>8161990057.4200001</v>
      </c>
      <c r="Q99" s="46">
        <f t="shared" si="28"/>
        <v>0.9905353773597898</v>
      </c>
      <c r="R99" s="40">
        <v>5476590281.6400003</v>
      </c>
      <c r="S99" s="48">
        <f t="shared" si="31"/>
        <v>0.66463648976607514</v>
      </c>
      <c r="T99" s="40">
        <v>5476590281.6400003</v>
      </c>
      <c r="U99" s="52">
        <f t="shared" si="32"/>
        <v>0.66463648976607514</v>
      </c>
    </row>
    <row r="100" spans="1:21" s="25" customFormat="1" ht="15" customHeight="1" x14ac:dyDescent="0.2">
      <c r="A100" s="5" t="s">
        <v>106</v>
      </c>
      <c r="B100" s="5" t="s">
        <v>108</v>
      </c>
      <c r="C100" s="5" t="s">
        <v>110</v>
      </c>
      <c r="D100" s="5" t="s">
        <v>112</v>
      </c>
      <c r="E100" s="5" t="s">
        <v>114</v>
      </c>
      <c r="F100" s="5" t="s">
        <v>117</v>
      </c>
      <c r="G100" s="5"/>
      <c r="H100" s="5" t="s">
        <v>3</v>
      </c>
      <c r="I100" s="5" t="s">
        <v>4</v>
      </c>
      <c r="J100" s="5" t="s">
        <v>5</v>
      </c>
      <c r="K100" s="6" t="s">
        <v>118</v>
      </c>
      <c r="L100" s="41">
        <f>+L101</f>
        <v>3256921657</v>
      </c>
      <c r="M100" s="41">
        <f t="shared" ref="M100:T100" si="45">+M101</f>
        <v>0</v>
      </c>
      <c r="N100" s="41">
        <f t="shared" si="45"/>
        <v>3128965822.8699999</v>
      </c>
      <c r="O100" s="41">
        <f t="shared" si="45"/>
        <v>127955834.13</v>
      </c>
      <c r="P100" s="41">
        <f t="shared" si="45"/>
        <v>3114291180.8699999</v>
      </c>
      <c r="Q100" s="45">
        <f t="shared" si="28"/>
        <v>0.9562069674523952</v>
      </c>
      <c r="R100" s="41">
        <f t="shared" si="45"/>
        <v>1599843004.54</v>
      </c>
      <c r="S100" s="49">
        <f t="shared" si="31"/>
        <v>0.49121322924716576</v>
      </c>
      <c r="T100" s="41">
        <f t="shared" si="45"/>
        <v>1599843004.54</v>
      </c>
      <c r="U100" s="53">
        <f t="shared" si="32"/>
        <v>0.49121322924716576</v>
      </c>
    </row>
    <row r="101" spans="1:21" ht="16.5" customHeight="1" x14ac:dyDescent="0.2">
      <c r="A101" s="3" t="s">
        <v>106</v>
      </c>
      <c r="B101" s="3" t="s">
        <v>108</v>
      </c>
      <c r="C101" s="3" t="s">
        <v>110</v>
      </c>
      <c r="D101" s="3" t="s">
        <v>112</v>
      </c>
      <c r="E101" s="3" t="s">
        <v>114</v>
      </c>
      <c r="F101" s="3" t="s">
        <v>117</v>
      </c>
      <c r="G101" s="3" t="s">
        <v>31</v>
      </c>
      <c r="H101" s="3" t="s">
        <v>3</v>
      </c>
      <c r="I101" s="3" t="s">
        <v>4</v>
      </c>
      <c r="J101" s="3" t="s">
        <v>5</v>
      </c>
      <c r="K101" s="4" t="s">
        <v>121</v>
      </c>
      <c r="L101" s="40">
        <v>3256921657</v>
      </c>
      <c r="M101" s="40">
        <v>0</v>
      </c>
      <c r="N101" s="40">
        <v>3128965822.8699999</v>
      </c>
      <c r="O101" s="40">
        <v>127955834.13</v>
      </c>
      <c r="P101" s="40">
        <v>3114291180.8699999</v>
      </c>
      <c r="Q101" s="46">
        <f t="shared" si="28"/>
        <v>0.9562069674523952</v>
      </c>
      <c r="R101" s="40">
        <v>1599843004.54</v>
      </c>
      <c r="S101" s="48">
        <f t="shared" si="31"/>
        <v>0.49121322924716576</v>
      </c>
      <c r="T101" s="40">
        <v>1599843004.54</v>
      </c>
      <c r="U101" s="52">
        <f t="shared" si="32"/>
        <v>0.49121322924716576</v>
      </c>
    </row>
    <row r="102" spans="1:21" s="25" customFormat="1" ht="15" customHeight="1" x14ac:dyDescent="0.2">
      <c r="A102" s="5" t="s">
        <v>106</v>
      </c>
      <c r="B102" s="5" t="s">
        <v>122</v>
      </c>
      <c r="C102" s="5"/>
      <c r="D102" s="5"/>
      <c r="E102" s="5"/>
      <c r="F102" s="5"/>
      <c r="G102" s="5"/>
      <c r="H102" s="5" t="s">
        <v>3</v>
      </c>
      <c r="I102" s="5" t="s">
        <v>4</v>
      </c>
      <c r="J102" s="5" t="s">
        <v>5</v>
      </c>
      <c r="K102" s="6" t="s">
        <v>123</v>
      </c>
      <c r="L102" s="15">
        <f>+L103</f>
        <v>6520017000</v>
      </c>
      <c r="M102" s="15">
        <f t="shared" ref="M102:T104" si="46">+M103</f>
        <v>0</v>
      </c>
      <c r="N102" s="15">
        <f t="shared" si="46"/>
        <v>5377812362.1300001</v>
      </c>
      <c r="O102" s="15">
        <f t="shared" si="46"/>
        <v>1142204637.8699999</v>
      </c>
      <c r="P102" s="15">
        <f t="shared" si="46"/>
        <v>5327721262.1300001</v>
      </c>
      <c r="Q102" s="45">
        <f t="shared" si="28"/>
        <v>0.8171330323417868</v>
      </c>
      <c r="R102" s="15">
        <f t="shared" si="46"/>
        <v>3884541884.9099998</v>
      </c>
      <c r="S102" s="49">
        <f t="shared" si="31"/>
        <v>0.59578707922233942</v>
      </c>
      <c r="T102" s="15">
        <f t="shared" si="46"/>
        <v>3884541884.9099998</v>
      </c>
      <c r="U102" s="53">
        <f t="shared" si="32"/>
        <v>0.59578707922233942</v>
      </c>
    </row>
    <row r="103" spans="1:21" s="25" customFormat="1" ht="15" customHeight="1" x14ac:dyDescent="0.2">
      <c r="A103" s="5" t="s">
        <v>106</v>
      </c>
      <c r="B103" s="5" t="s">
        <v>122</v>
      </c>
      <c r="C103" s="5" t="s">
        <v>110</v>
      </c>
      <c r="D103" s="5"/>
      <c r="E103" s="5"/>
      <c r="F103" s="5"/>
      <c r="G103" s="5"/>
      <c r="H103" s="5" t="s">
        <v>3</v>
      </c>
      <c r="I103" s="5" t="s">
        <v>4</v>
      </c>
      <c r="J103" s="5" t="s">
        <v>5</v>
      </c>
      <c r="K103" s="6" t="s">
        <v>111</v>
      </c>
      <c r="L103" s="15">
        <f>+L104</f>
        <v>6520017000</v>
      </c>
      <c r="M103" s="15">
        <f t="shared" si="46"/>
        <v>0</v>
      </c>
      <c r="N103" s="15">
        <f t="shared" si="46"/>
        <v>5377812362.1300001</v>
      </c>
      <c r="O103" s="15">
        <f t="shared" si="46"/>
        <v>1142204637.8699999</v>
      </c>
      <c r="P103" s="15">
        <f t="shared" si="46"/>
        <v>5327721262.1300001</v>
      </c>
      <c r="Q103" s="45">
        <f t="shared" si="28"/>
        <v>0.8171330323417868</v>
      </c>
      <c r="R103" s="15">
        <f t="shared" si="46"/>
        <v>3884541884.9099998</v>
      </c>
      <c r="S103" s="49">
        <f t="shared" si="31"/>
        <v>0.59578707922233942</v>
      </c>
      <c r="T103" s="15">
        <f t="shared" si="46"/>
        <v>3884541884.9099998</v>
      </c>
      <c r="U103" s="53">
        <f t="shared" si="32"/>
        <v>0.59578707922233942</v>
      </c>
    </row>
    <row r="104" spans="1:21" s="25" customFormat="1" ht="15" customHeight="1" x14ac:dyDescent="0.2">
      <c r="A104" s="5" t="s">
        <v>106</v>
      </c>
      <c r="B104" s="5" t="s">
        <v>122</v>
      </c>
      <c r="C104" s="5" t="s">
        <v>110</v>
      </c>
      <c r="D104" s="5" t="s">
        <v>124</v>
      </c>
      <c r="E104" s="5" t="s">
        <v>0</v>
      </c>
      <c r="F104" s="5" t="s">
        <v>0</v>
      </c>
      <c r="G104" s="5" t="s">
        <v>0</v>
      </c>
      <c r="H104" s="5" t="s">
        <v>3</v>
      </c>
      <c r="I104" s="5" t="s">
        <v>4</v>
      </c>
      <c r="J104" s="5" t="s">
        <v>5</v>
      </c>
      <c r="K104" s="6" t="s">
        <v>125</v>
      </c>
      <c r="L104" s="15">
        <f>+L105</f>
        <v>6520017000</v>
      </c>
      <c r="M104" s="15">
        <f t="shared" si="46"/>
        <v>0</v>
      </c>
      <c r="N104" s="15">
        <f t="shared" si="46"/>
        <v>5377812362.1300001</v>
      </c>
      <c r="O104" s="15">
        <f t="shared" si="46"/>
        <v>1142204637.8699999</v>
      </c>
      <c r="P104" s="15">
        <f t="shared" si="46"/>
        <v>5327721262.1300001</v>
      </c>
      <c r="Q104" s="45">
        <f t="shared" si="28"/>
        <v>0.8171330323417868</v>
      </c>
      <c r="R104" s="15">
        <f t="shared" si="46"/>
        <v>3884541884.9099998</v>
      </c>
      <c r="S104" s="49">
        <f t="shared" si="31"/>
        <v>0.59578707922233942</v>
      </c>
      <c r="T104" s="15">
        <f t="shared" si="46"/>
        <v>3884541884.9099998</v>
      </c>
      <c r="U104" s="53">
        <f t="shared" si="32"/>
        <v>0.59578707922233942</v>
      </c>
    </row>
    <row r="105" spans="1:21" s="25" customFormat="1" ht="15" customHeight="1" x14ac:dyDescent="0.2">
      <c r="A105" s="5" t="s">
        <v>106</v>
      </c>
      <c r="B105" s="5" t="s">
        <v>122</v>
      </c>
      <c r="C105" s="5" t="s">
        <v>110</v>
      </c>
      <c r="D105" s="5" t="s">
        <v>124</v>
      </c>
      <c r="E105" s="5" t="s">
        <v>126</v>
      </c>
      <c r="F105" s="5"/>
      <c r="G105" s="5"/>
      <c r="H105" s="5" t="s">
        <v>3</v>
      </c>
      <c r="I105" s="5" t="s">
        <v>4</v>
      </c>
      <c r="J105" s="5" t="s">
        <v>5</v>
      </c>
      <c r="K105" s="6" t="s">
        <v>137</v>
      </c>
      <c r="L105" s="15">
        <f>+L106+L108+L110+L112+L114</f>
        <v>6520017000</v>
      </c>
      <c r="M105" s="15">
        <f t="shared" ref="M105:T105" si="47">+M106+M108+M110+M112+M114</f>
        <v>0</v>
      </c>
      <c r="N105" s="15">
        <f t="shared" si="47"/>
        <v>5377812362.1300001</v>
      </c>
      <c r="O105" s="15">
        <f t="shared" si="47"/>
        <v>1142204637.8699999</v>
      </c>
      <c r="P105" s="15">
        <f t="shared" si="47"/>
        <v>5327721262.1300001</v>
      </c>
      <c r="Q105" s="45">
        <f t="shared" si="28"/>
        <v>0.8171330323417868</v>
      </c>
      <c r="R105" s="15">
        <f t="shared" si="47"/>
        <v>3884541884.9099998</v>
      </c>
      <c r="S105" s="49">
        <f t="shared" si="31"/>
        <v>0.59578707922233942</v>
      </c>
      <c r="T105" s="15">
        <f t="shared" si="47"/>
        <v>3884541884.9099998</v>
      </c>
      <c r="U105" s="53">
        <f t="shared" si="32"/>
        <v>0.59578707922233942</v>
      </c>
    </row>
    <row r="106" spans="1:21" s="25" customFormat="1" ht="15" customHeight="1" x14ac:dyDescent="0.2">
      <c r="A106" s="5" t="s">
        <v>106</v>
      </c>
      <c r="B106" s="5" t="s">
        <v>122</v>
      </c>
      <c r="C106" s="5" t="s">
        <v>110</v>
      </c>
      <c r="D106" s="5" t="s">
        <v>124</v>
      </c>
      <c r="E106" s="5" t="s">
        <v>126</v>
      </c>
      <c r="F106" s="5" t="s">
        <v>127</v>
      </c>
      <c r="G106" s="5"/>
      <c r="H106" s="5" t="s">
        <v>3</v>
      </c>
      <c r="I106" s="5" t="s">
        <v>4</v>
      </c>
      <c r="J106" s="5" t="s">
        <v>5</v>
      </c>
      <c r="K106" s="6" t="s">
        <v>128</v>
      </c>
      <c r="L106" s="15">
        <f>+L107</f>
        <v>44911000</v>
      </c>
      <c r="M106" s="15">
        <f t="shared" ref="M106:T106" si="48">+M107</f>
        <v>0</v>
      </c>
      <c r="N106" s="15">
        <f t="shared" si="48"/>
        <v>44891824</v>
      </c>
      <c r="O106" s="15">
        <f t="shared" si="48"/>
        <v>19176</v>
      </c>
      <c r="P106" s="15">
        <f t="shared" si="48"/>
        <v>44891824</v>
      </c>
      <c r="Q106" s="45">
        <f t="shared" si="28"/>
        <v>0.9995730221994612</v>
      </c>
      <c r="R106" s="15">
        <f t="shared" si="48"/>
        <v>27188057</v>
      </c>
      <c r="S106" s="49">
        <f t="shared" si="31"/>
        <v>0.60537634432544363</v>
      </c>
      <c r="T106" s="15">
        <f t="shared" si="48"/>
        <v>27188057</v>
      </c>
      <c r="U106" s="53">
        <f t="shared" si="32"/>
        <v>0.60537634432544363</v>
      </c>
    </row>
    <row r="107" spans="1:21" ht="15" customHeight="1" x14ac:dyDescent="0.2">
      <c r="A107" s="3" t="s">
        <v>106</v>
      </c>
      <c r="B107" s="3" t="s">
        <v>122</v>
      </c>
      <c r="C107" s="3" t="s">
        <v>110</v>
      </c>
      <c r="D107" s="3" t="s">
        <v>124</v>
      </c>
      <c r="E107" s="3" t="s">
        <v>126</v>
      </c>
      <c r="F107" s="3" t="s">
        <v>127</v>
      </c>
      <c r="G107" s="3" t="s">
        <v>31</v>
      </c>
      <c r="H107" s="3" t="s">
        <v>3</v>
      </c>
      <c r="I107" s="3" t="s">
        <v>4</v>
      </c>
      <c r="J107" s="3" t="s">
        <v>5</v>
      </c>
      <c r="K107" s="4" t="s">
        <v>138</v>
      </c>
      <c r="L107" s="40">
        <v>44911000</v>
      </c>
      <c r="M107" s="40">
        <v>0</v>
      </c>
      <c r="N107" s="40">
        <v>44891824</v>
      </c>
      <c r="O107" s="40">
        <v>19176</v>
      </c>
      <c r="P107" s="40">
        <v>44891824</v>
      </c>
      <c r="Q107" s="46">
        <f t="shared" si="28"/>
        <v>0.9995730221994612</v>
      </c>
      <c r="R107" s="40">
        <v>27188057</v>
      </c>
      <c r="S107" s="48">
        <f t="shared" si="31"/>
        <v>0.60537634432544363</v>
      </c>
      <c r="T107" s="40">
        <v>27188057</v>
      </c>
      <c r="U107" s="52">
        <f t="shared" si="32"/>
        <v>0.60537634432544363</v>
      </c>
    </row>
    <row r="108" spans="1:21" s="25" customFormat="1" ht="15" customHeight="1" x14ac:dyDescent="0.2">
      <c r="A108" s="5" t="s">
        <v>106</v>
      </c>
      <c r="B108" s="5" t="s">
        <v>122</v>
      </c>
      <c r="C108" s="5" t="s">
        <v>110</v>
      </c>
      <c r="D108" s="5" t="s">
        <v>124</v>
      </c>
      <c r="E108" s="5" t="s">
        <v>126</v>
      </c>
      <c r="F108" s="5" t="s">
        <v>129</v>
      </c>
      <c r="G108" s="5"/>
      <c r="H108" s="5" t="s">
        <v>3</v>
      </c>
      <c r="I108" s="5" t="s">
        <v>4</v>
      </c>
      <c r="J108" s="5" t="s">
        <v>5</v>
      </c>
      <c r="K108" s="6" t="s">
        <v>130</v>
      </c>
      <c r="L108" s="41">
        <f>+L109</f>
        <v>3305047000</v>
      </c>
      <c r="M108" s="41">
        <f t="shared" ref="M108:T108" si="49">+M109</f>
        <v>0</v>
      </c>
      <c r="N108" s="41">
        <f t="shared" si="49"/>
        <v>3005195484.9299998</v>
      </c>
      <c r="O108" s="41">
        <f t="shared" si="49"/>
        <v>299851515.06999999</v>
      </c>
      <c r="P108" s="41">
        <f t="shared" si="49"/>
        <v>2962161984.9299998</v>
      </c>
      <c r="Q108" s="45">
        <f t="shared" si="28"/>
        <v>0.8962541183014946</v>
      </c>
      <c r="R108" s="41">
        <f t="shared" si="49"/>
        <v>2271569388.9099998</v>
      </c>
      <c r="S108" s="49">
        <f t="shared" si="31"/>
        <v>0.68730320292268154</v>
      </c>
      <c r="T108" s="41">
        <f t="shared" si="49"/>
        <v>2271569388.9099998</v>
      </c>
      <c r="U108" s="53">
        <f t="shared" si="32"/>
        <v>0.68730320292268154</v>
      </c>
    </row>
    <row r="109" spans="1:21" ht="16.5" customHeight="1" x14ac:dyDescent="0.2">
      <c r="A109" s="3" t="s">
        <v>106</v>
      </c>
      <c r="B109" s="3" t="s">
        <v>122</v>
      </c>
      <c r="C109" s="3" t="s">
        <v>110</v>
      </c>
      <c r="D109" s="3" t="s">
        <v>124</v>
      </c>
      <c r="E109" s="3" t="s">
        <v>126</v>
      </c>
      <c r="F109" s="3" t="s">
        <v>129</v>
      </c>
      <c r="G109" s="3" t="s">
        <v>31</v>
      </c>
      <c r="H109" s="3" t="s">
        <v>3</v>
      </c>
      <c r="I109" s="3" t="s">
        <v>4</v>
      </c>
      <c r="J109" s="3" t="s">
        <v>5</v>
      </c>
      <c r="K109" s="4" t="s">
        <v>139</v>
      </c>
      <c r="L109" s="40">
        <v>3305047000</v>
      </c>
      <c r="M109" s="40">
        <v>0</v>
      </c>
      <c r="N109" s="40">
        <v>3005195484.9299998</v>
      </c>
      <c r="O109" s="40">
        <v>299851515.06999999</v>
      </c>
      <c r="P109" s="40">
        <v>2962161984.9299998</v>
      </c>
      <c r="Q109" s="46">
        <f t="shared" si="28"/>
        <v>0.8962541183014946</v>
      </c>
      <c r="R109" s="40">
        <v>2271569388.9099998</v>
      </c>
      <c r="S109" s="48">
        <f t="shared" si="31"/>
        <v>0.68730320292268154</v>
      </c>
      <c r="T109" s="40">
        <v>2271569388.9099998</v>
      </c>
      <c r="U109" s="52">
        <f t="shared" si="32"/>
        <v>0.68730320292268154</v>
      </c>
    </row>
    <row r="110" spans="1:21" s="25" customFormat="1" ht="15" customHeight="1" x14ac:dyDescent="0.2">
      <c r="A110" s="5" t="s">
        <v>106</v>
      </c>
      <c r="B110" s="5" t="s">
        <v>122</v>
      </c>
      <c r="C110" s="5" t="s">
        <v>110</v>
      </c>
      <c r="D110" s="5" t="s">
        <v>124</v>
      </c>
      <c r="E110" s="5" t="s">
        <v>126</v>
      </c>
      <c r="F110" s="5" t="s">
        <v>131</v>
      </c>
      <c r="G110" s="5"/>
      <c r="H110" s="5" t="s">
        <v>3</v>
      </c>
      <c r="I110" s="5" t="s">
        <v>4</v>
      </c>
      <c r="J110" s="5" t="s">
        <v>5</v>
      </c>
      <c r="K110" s="6" t="s">
        <v>132</v>
      </c>
      <c r="L110" s="41">
        <f>+L111</f>
        <v>2367204000</v>
      </c>
      <c r="M110" s="41">
        <f t="shared" ref="M110:T110" si="50">+M111</f>
        <v>0</v>
      </c>
      <c r="N110" s="41">
        <f t="shared" si="50"/>
        <v>1568917109.2</v>
      </c>
      <c r="O110" s="41">
        <f t="shared" si="50"/>
        <v>798286890.79999995</v>
      </c>
      <c r="P110" s="41">
        <f t="shared" si="50"/>
        <v>1568917109.2</v>
      </c>
      <c r="Q110" s="45">
        <f t="shared" si="28"/>
        <v>0.66277224489313136</v>
      </c>
      <c r="R110" s="41">
        <f t="shared" si="50"/>
        <v>1166917016</v>
      </c>
      <c r="S110" s="49">
        <f t="shared" si="31"/>
        <v>0.49295160704358393</v>
      </c>
      <c r="T110" s="41">
        <f t="shared" si="50"/>
        <v>1166917016</v>
      </c>
      <c r="U110" s="53">
        <f t="shared" si="32"/>
        <v>0.49295160704358393</v>
      </c>
    </row>
    <row r="111" spans="1:21" ht="16.5" customHeight="1" x14ac:dyDescent="0.2">
      <c r="A111" s="3" t="s">
        <v>106</v>
      </c>
      <c r="B111" s="3" t="s">
        <v>122</v>
      </c>
      <c r="C111" s="3" t="s">
        <v>110</v>
      </c>
      <c r="D111" s="3" t="s">
        <v>124</v>
      </c>
      <c r="E111" s="3" t="s">
        <v>126</v>
      </c>
      <c r="F111" s="3" t="s">
        <v>131</v>
      </c>
      <c r="G111" s="3" t="s">
        <v>31</v>
      </c>
      <c r="H111" s="3" t="s">
        <v>3</v>
      </c>
      <c r="I111" s="3" t="s">
        <v>4</v>
      </c>
      <c r="J111" s="3" t="s">
        <v>5</v>
      </c>
      <c r="K111" s="4" t="s">
        <v>140</v>
      </c>
      <c r="L111" s="40">
        <v>2367204000</v>
      </c>
      <c r="M111" s="40">
        <v>0</v>
      </c>
      <c r="N111" s="40">
        <v>1568917109.2</v>
      </c>
      <c r="O111" s="40">
        <v>798286890.79999995</v>
      </c>
      <c r="P111" s="40">
        <v>1568917109.2</v>
      </c>
      <c r="Q111" s="46">
        <f t="shared" si="28"/>
        <v>0.66277224489313136</v>
      </c>
      <c r="R111" s="40">
        <v>1166917016</v>
      </c>
      <c r="S111" s="48">
        <f t="shared" si="31"/>
        <v>0.49295160704358393</v>
      </c>
      <c r="T111" s="40">
        <v>1166917016</v>
      </c>
      <c r="U111" s="52">
        <f t="shared" si="32"/>
        <v>0.49295160704358393</v>
      </c>
    </row>
    <row r="112" spans="1:21" s="25" customFormat="1" ht="15" customHeight="1" x14ac:dyDescent="0.2">
      <c r="A112" s="5" t="s">
        <v>106</v>
      </c>
      <c r="B112" s="5" t="s">
        <v>122</v>
      </c>
      <c r="C112" s="5" t="s">
        <v>110</v>
      </c>
      <c r="D112" s="5" t="s">
        <v>124</v>
      </c>
      <c r="E112" s="5" t="s">
        <v>126</v>
      </c>
      <c r="F112" s="5" t="s">
        <v>133</v>
      </c>
      <c r="G112" s="5"/>
      <c r="H112" s="5" t="s">
        <v>3</v>
      </c>
      <c r="I112" s="5" t="s">
        <v>4</v>
      </c>
      <c r="J112" s="5" t="s">
        <v>5</v>
      </c>
      <c r="K112" s="6" t="s">
        <v>134</v>
      </c>
      <c r="L112" s="41">
        <f>+L113</f>
        <v>473305000</v>
      </c>
      <c r="M112" s="41">
        <f t="shared" ref="M112:T112" si="51">+M113</f>
        <v>0</v>
      </c>
      <c r="N112" s="41">
        <f t="shared" si="51"/>
        <v>440384725</v>
      </c>
      <c r="O112" s="41">
        <f t="shared" si="51"/>
        <v>32920275</v>
      </c>
      <c r="P112" s="41">
        <f t="shared" si="51"/>
        <v>433327125</v>
      </c>
      <c r="Q112" s="45">
        <f t="shared" si="28"/>
        <v>0.91553464467943502</v>
      </c>
      <c r="R112" s="41">
        <f t="shared" si="51"/>
        <v>105892441</v>
      </c>
      <c r="S112" s="49">
        <f t="shared" si="31"/>
        <v>0.22372981692566105</v>
      </c>
      <c r="T112" s="41">
        <f t="shared" si="51"/>
        <v>105892441</v>
      </c>
      <c r="U112" s="53">
        <f t="shared" si="32"/>
        <v>0.22372981692566105</v>
      </c>
    </row>
    <row r="113" spans="1:21" ht="16.5" customHeight="1" x14ac:dyDescent="0.2">
      <c r="A113" s="3" t="s">
        <v>106</v>
      </c>
      <c r="B113" s="3" t="s">
        <v>122</v>
      </c>
      <c r="C113" s="3" t="s">
        <v>110</v>
      </c>
      <c r="D113" s="3" t="s">
        <v>124</v>
      </c>
      <c r="E113" s="3" t="s">
        <v>126</v>
      </c>
      <c r="F113" s="3" t="s">
        <v>133</v>
      </c>
      <c r="G113" s="3" t="s">
        <v>31</v>
      </c>
      <c r="H113" s="3" t="s">
        <v>3</v>
      </c>
      <c r="I113" s="3" t="s">
        <v>4</v>
      </c>
      <c r="J113" s="3" t="s">
        <v>5</v>
      </c>
      <c r="K113" s="4" t="s">
        <v>141</v>
      </c>
      <c r="L113" s="40">
        <v>473305000</v>
      </c>
      <c r="M113" s="40">
        <v>0</v>
      </c>
      <c r="N113" s="40">
        <v>440384725</v>
      </c>
      <c r="O113" s="40">
        <v>32920275</v>
      </c>
      <c r="P113" s="40">
        <v>433327125</v>
      </c>
      <c r="Q113" s="46">
        <f t="shared" si="28"/>
        <v>0.91553464467943502</v>
      </c>
      <c r="R113" s="40">
        <v>105892441</v>
      </c>
      <c r="S113" s="48">
        <f t="shared" si="31"/>
        <v>0.22372981692566105</v>
      </c>
      <c r="T113" s="40">
        <v>105892441</v>
      </c>
      <c r="U113" s="52">
        <f t="shared" si="32"/>
        <v>0.22372981692566105</v>
      </c>
    </row>
    <row r="114" spans="1:21" s="25" customFormat="1" ht="15" customHeight="1" x14ac:dyDescent="0.2">
      <c r="A114" s="5" t="s">
        <v>106</v>
      </c>
      <c r="B114" s="5" t="s">
        <v>122</v>
      </c>
      <c r="C114" s="5" t="s">
        <v>110</v>
      </c>
      <c r="D114" s="5" t="s">
        <v>124</v>
      </c>
      <c r="E114" s="5" t="s">
        <v>126</v>
      </c>
      <c r="F114" s="5" t="s">
        <v>135</v>
      </c>
      <c r="G114" s="5"/>
      <c r="H114" s="5" t="s">
        <v>3</v>
      </c>
      <c r="I114" s="5" t="s">
        <v>4</v>
      </c>
      <c r="J114" s="5" t="s">
        <v>5</v>
      </c>
      <c r="K114" s="6" t="s">
        <v>136</v>
      </c>
      <c r="L114" s="41">
        <f>+L115</f>
        <v>329550000</v>
      </c>
      <c r="M114" s="41">
        <f t="shared" ref="M114:T114" si="52">+M115</f>
        <v>0</v>
      </c>
      <c r="N114" s="41">
        <f t="shared" si="52"/>
        <v>318423219</v>
      </c>
      <c r="O114" s="41">
        <f t="shared" si="52"/>
        <v>11126781</v>
      </c>
      <c r="P114" s="41">
        <f t="shared" si="52"/>
        <v>318423219</v>
      </c>
      <c r="Q114" s="45">
        <f t="shared" si="28"/>
        <v>0.96623644060081926</v>
      </c>
      <c r="R114" s="41">
        <f t="shared" si="52"/>
        <v>312974982</v>
      </c>
      <c r="S114" s="49">
        <f t="shared" si="31"/>
        <v>0.94970408739189804</v>
      </c>
      <c r="T114" s="41">
        <f t="shared" si="52"/>
        <v>312974982</v>
      </c>
      <c r="U114" s="53">
        <f t="shared" si="32"/>
        <v>0.94970408739189804</v>
      </c>
    </row>
    <row r="115" spans="1:21" ht="16.5" customHeight="1" x14ac:dyDescent="0.2">
      <c r="A115" s="3" t="s">
        <v>106</v>
      </c>
      <c r="B115" s="3" t="s">
        <v>122</v>
      </c>
      <c r="C115" s="3" t="s">
        <v>110</v>
      </c>
      <c r="D115" s="3" t="s">
        <v>124</v>
      </c>
      <c r="E115" s="3" t="s">
        <v>126</v>
      </c>
      <c r="F115" s="3" t="s">
        <v>135</v>
      </c>
      <c r="G115" s="3" t="s">
        <v>31</v>
      </c>
      <c r="H115" s="3" t="s">
        <v>3</v>
      </c>
      <c r="I115" s="3" t="s">
        <v>4</v>
      </c>
      <c r="J115" s="3" t="s">
        <v>5</v>
      </c>
      <c r="K115" s="4" t="s">
        <v>142</v>
      </c>
      <c r="L115" s="40">
        <v>329550000</v>
      </c>
      <c r="M115" s="40">
        <v>0</v>
      </c>
      <c r="N115" s="40">
        <v>318423219</v>
      </c>
      <c r="O115" s="40">
        <v>11126781</v>
      </c>
      <c r="P115" s="40">
        <v>318423219</v>
      </c>
      <c r="Q115" s="46">
        <f t="shared" si="28"/>
        <v>0.96623644060081926</v>
      </c>
      <c r="R115" s="40">
        <v>312974982</v>
      </c>
      <c r="S115" s="48">
        <f t="shared" si="31"/>
        <v>0.94970408739189804</v>
      </c>
      <c r="T115" s="40">
        <v>312974982</v>
      </c>
      <c r="U115" s="52">
        <f t="shared" si="32"/>
        <v>0.94970408739189804</v>
      </c>
    </row>
    <row r="116" spans="1:21" s="33" customFormat="1" ht="14.45" customHeight="1" thickBot="1" x14ac:dyDescent="0.25">
      <c r="A116" s="38" t="s">
        <v>160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9">
        <f>+L93+L6</f>
        <v>56850847000</v>
      </c>
      <c r="M116" s="39">
        <f t="shared" ref="M116:T116" si="53">+M93+M6</f>
        <v>3863179000</v>
      </c>
      <c r="N116" s="39">
        <f t="shared" si="53"/>
        <v>51244272254</v>
      </c>
      <c r="O116" s="39">
        <f t="shared" ref="O116:O117" si="54">+L116-M116-N116</f>
        <v>1743395746</v>
      </c>
      <c r="P116" s="39">
        <f t="shared" si="53"/>
        <v>42102811498.169998</v>
      </c>
      <c r="Q116" s="47">
        <f t="shared" si="28"/>
        <v>0.74058371545757262</v>
      </c>
      <c r="R116" s="39">
        <f t="shared" si="53"/>
        <v>35427542680.389999</v>
      </c>
      <c r="S116" s="51">
        <f>+R116/L116</f>
        <v>0.6231664882739566</v>
      </c>
      <c r="T116" s="39">
        <f t="shared" si="53"/>
        <v>35427542680.389999</v>
      </c>
      <c r="U116" s="51">
        <f t="shared" si="32"/>
        <v>0.6231664882739566</v>
      </c>
    </row>
    <row r="117" spans="1:21" s="33" customFormat="1" ht="13.5" thickTop="1" x14ac:dyDescent="0.2">
      <c r="B117" s="28" t="s">
        <v>161</v>
      </c>
      <c r="Q117" s="16"/>
      <c r="S117" s="16"/>
      <c r="U117" s="16"/>
    </row>
    <row r="121" spans="1:21" x14ac:dyDescent="0.2">
      <c r="A121" s="1" t="s">
        <v>0</v>
      </c>
      <c r="B121" s="1" t="s">
        <v>0</v>
      </c>
      <c r="C121" s="1" t="s">
        <v>0</v>
      </c>
      <c r="D121" s="1" t="s">
        <v>0</v>
      </c>
      <c r="E121" s="1" t="s">
        <v>0</v>
      </c>
      <c r="F121" s="1" t="s">
        <v>0</v>
      </c>
      <c r="G121" s="1" t="s">
        <v>0</v>
      </c>
      <c r="H121" s="1" t="s">
        <v>0</v>
      </c>
      <c r="I121" s="1" t="s">
        <v>0</v>
      </c>
      <c r="J121" s="1" t="s">
        <v>0</v>
      </c>
      <c r="K121" s="1" t="s">
        <v>0</v>
      </c>
      <c r="L121" s="1" t="s">
        <v>0</v>
      </c>
      <c r="M121" s="1"/>
      <c r="N121" s="1" t="s">
        <v>0</v>
      </c>
      <c r="O121" s="1" t="s">
        <v>0</v>
      </c>
      <c r="P121" s="1" t="s">
        <v>0</v>
      </c>
      <c r="R121" s="1" t="s">
        <v>0</v>
      </c>
      <c r="S121" s="1" t="s">
        <v>0</v>
      </c>
      <c r="T121" s="1" t="s">
        <v>0</v>
      </c>
      <c r="U121" s="1" t="s">
        <v>0</v>
      </c>
    </row>
  </sheetData>
  <mergeCells count="16">
    <mergeCell ref="P4:Q4"/>
    <mergeCell ref="R4:S4"/>
    <mergeCell ref="T4:U4"/>
    <mergeCell ref="A1:U1"/>
    <mergeCell ref="A2:U2"/>
    <mergeCell ref="B4:G5"/>
    <mergeCell ref="A4:A5"/>
    <mergeCell ref="J4:J5"/>
    <mergeCell ref="K4:K5"/>
    <mergeCell ref="L4:L5"/>
    <mergeCell ref="M4:M5"/>
    <mergeCell ref="N4:N5"/>
    <mergeCell ref="O4:O5"/>
    <mergeCell ref="A116:K116"/>
    <mergeCell ref="H4:H5"/>
    <mergeCell ref="I4:I5"/>
  </mergeCells>
  <pageMargins left="0.78740157480314965" right="0.19685039370078741" top="0.39370078740157483" bottom="0.70866141732283472" header="0.39370078740157483" footer="0.39370078740157483"/>
  <pageSetup paperSize="5" scale="85" orientation="landscape" horizontalDpi="300" verticalDpi="300" r:id="rId1"/>
  <headerFooter alignWithMargins="0">
    <oddHeader>&amp;R&amp;"Calibri"&amp;10&amp;KFF0000 Información pública&amp;1#_x000D_</oddHeader>
    <oddFooter>&amp;R&amp;8Página&amp;P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</vt:lpstr>
      <vt:lpstr>EJEC!Títulos_a_imprimir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Lorena Bernal Navarro</dc:creator>
  <cp:lastModifiedBy>Alma Lorena Bernal Navarro</cp:lastModifiedBy>
  <cp:lastPrinted>2025-10-01T16:41:30Z</cp:lastPrinted>
  <dcterms:created xsi:type="dcterms:W3CDTF">2025-10-01T15:17:19Z</dcterms:created>
  <dcterms:modified xsi:type="dcterms:W3CDTF">2025-10-01T16:41:45Z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2025-10-01T16:14:16Z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653d2d04-e283-40fb-bab3-50a42954909e</vt:lpwstr>
  </property>
  <property fmtid="{D5CDD505-2E9C-101B-9397-08002B2CF9AE}" pid="8" name="MSIP_Label_7c9276b6-75f1-4620-a6a2-153244a3486e_ContentBits">
    <vt:lpwstr>1</vt:lpwstr>
  </property>
  <property fmtid="{D5CDD505-2E9C-101B-9397-08002B2CF9AE}" pid="9" name="MSIP_Label_7c9276b6-75f1-4620-a6a2-153244a3486e_Tag">
    <vt:lpwstr>10, 0, 1, 1</vt:lpwstr>
  </property>
</Properties>
</file>