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2\Presupuesto\Ejec. pptal CRC\"/>
    </mc:Choice>
  </mc:AlternateContent>
  <xr:revisionPtr revIDLastSave="0" documentId="8_{C50A2DAA-6A92-4DB3-B151-3E03CADED1AE}" xr6:coauthVersionLast="47" xr6:coauthVersionMax="47" xr10:uidLastSave="{00000000-0000-0000-0000-000000000000}"/>
  <bookViews>
    <workbookView xWindow="-120" yWindow="-120" windowWidth="20730" windowHeight="11040" xr2:uid="{A76C9517-224E-4E4F-90A8-6A2E6A4888B1}"/>
  </bookViews>
  <sheets>
    <sheet name="ejec.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" l="1"/>
  <c r="S9" i="2" s="1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" i="2"/>
  <c r="M108" i="2"/>
  <c r="N108" i="2"/>
  <c r="P108" i="2"/>
  <c r="R108" i="2"/>
  <c r="T108" i="2"/>
  <c r="T6" i="2"/>
  <c r="R6" i="2"/>
  <c r="P6" i="2"/>
  <c r="N6" i="2"/>
  <c r="N7" i="2"/>
  <c r="O7" i="2"/>
  <c r="O6" i="2" s="1"/>
  <c r="O108" i="2" s="1"/>
  <c r="P7" i="2"/>
  <c r="R7" i="2"/>
  <c r="T7" i="2"/>
  <c r="T10" i="2"/>
  <c r="R10" i="2"/>
  <c r="R9" i="2" s="1"/>
  <c r="R8" i="2" s="1"/>
  <c r="P10" i="2"/>
  <c r="O10" i="2"/>
  <c r="N10" i="2"/>
  <c r="N9" i="2" s="1"/>
  <c r="N8" i="2" s="1"/>
  <c r="M10" i="2"/>
  <c r="M9" i="2" s="1"/>
  <c r="T9" i="2"/>
  <c r="P9" i="2"/>
  <c r="O8" i="2"/>
  <c r="T8" i="2"/>
  <c r="P8" i="2"/>
  <c r="L10" i="2"/>
  <c r="L8" i="2"/>
  <c r="S8" i="2" s="1"/>
  <c r="M21" i="2"/>
  <c r="N21" i="2"/>
  <c r="O21" i="2"/>
  <c r="P21" i="2"/>
  <c r="R21" i="2"/>
  <c r="T21" i="2"/>
  <c r="L21" i="2"/>
  <c r="N29" i="2"/>
  <c r="O29" i="2"/>
  <c r="P29" i="2"/>
  <c r="R29" i="2"/>
  <c r="T29" i="2"/>
  <c r="L29" i="2"/>
  <c r="M30" i="2"/>
  <c r="M29" i="2" s="1"/>
  <c r="N30" i="2"/>
  <c r="O30" i="2"/>
  <c r="P30" i="2"/>
  <c r="R30" i="2"/>
  <c r="T30" i="2"/>
  <c r="L30" i="2"/>
  <c r="N40" i="2"/>
  <c r="N39" i="2" s="1"/>
  <c r="N38" i="2" s="1"/>
  <c r="R40" i="2"/>
  <c r="R39" i="2" s="1"/>
  <c r="R38" i="2" s="1"/>
  <c r="M41" i="2"/>
  <c r="M40" i="2" s="1"/>
  <c r="M39" i="2" s="1"/>
  <c r="N41" i="2"/>
  <c r="O41" i="2"/>
  <c r="O40" i="2" s="1"/>
  <c r="O39" i="2" s="1"/>
  <c r="O38" i="2" s="1"/>
  <c r="P41" i="2"/>
  <c r="P40" i="2" s="1"/>
  <c r="P39" i="2" s="1"/>
  <c r="P38" i="2" s="1"/>
  <c r="R41" i="2"/>
  <c r="T41" i="2"/>
  <c r="T40" i="2" s="1"/>
  <c r="T39" i="2" s="1"/>
  <c r="T38" i="2" s="1"/>
  <c r="L41" i="2"/>
  <c r="L40" i="2" s="1"/>
  <c r="L39" i="2" s="1"/>
  <c r="L38" i="2" s="1"/>
  <c r="N43" i="2"/>
  <c r="O43" i="2"/>
  <c r="P43" i="2"/>
  <c r="R43" i="2"/>
  <c r="T43" i="2"/>
  <c r="L43" i="2"/>
  <c r="N44" i="2"/>
  <c r="O44" i="2"/>
  <c r="P44" i="2"/>
  <c r="R44" i="2"/>
  <c r="T44" i="2"/>
  <c r="L44" i="2"/>
  <c r="M45" i="2"/>
  <c r="N45" i="2"/>
  <c r="O45" i="2"/>
  <c r="P45" i="2"/>
  <c r="R45" i="2"/>
  <c r="T45" i="2"/>
  <c r="L45" i="2"/>
  <c r="M48" i="2"/>
  <c r="N48" i="2"/>
  <c r="O48" i="2"/>
  <c r="P48" i="2"/>
  <c r="R48" i="2"/>
  <c r="T48" i="2"/>
  <c r="L48" i="2"/>
  <c r="M52" i="2"/>
  <c r="N52" i="2"/>
  <c r="O52" i="2"/>
  <c r="P52" i="2"/>
  <c r="R52" i="2"/>
  <c r="T52" i="2"/>
  <c r="L52" i="2"/>
  <c r="N54" i="2"/>
  <c r="O54" i="2"/>
  <c r="P54" i="2"/>
  <c r="R54" i="2"/>
  <c r="T54" i="2"/>
  <c r="L54" i="2"/>
  <c r="R55" i="2"/>
  <c r="T55" i="2"/>
  <c r="P55" i="2"/>
  <c r="N55" i="2"/>
  <c r="O55" i="2"/>
  <c r="M55" i="2"/>
  <c r="L55" i="2"/>
  <c r="T59" i="2"/>
  <c r="R59" i="2"/>
  <c r="P59" i="2"/>
  <c r="O59" i="2"/>
  <c r="M59" i="2"/>
  <c r="N59" i="2"/>
  <c r="L59" i="2"/>
  <c r="T62" i="2"/>
  <c r="R62" i="2"/>
  <c r="P62" i="2"/>
  <c r="O62" i="2"/>
  <c r="M62" i="2"/>
  <c r="N62" i="2"/>
  <c r="L62" i="2"/>
  <c r="M69" i="2"/>
  <c r="N69" i="2"/>
  <c r="O69" i="2"/>
  <c r="P69" i="2"/>
  <c r="R69" i="2"/>
  <c r="T69" i="2"/>
  <c r="L69" i="2"/>
  <c r="O72" i="2"/>
  <c r="O71" i="2" s="1"/>
  <c r="M73" i="2"/>
  <c r="M72" i="2" s="1"/>
  <c r="N73" i="2"/>
  <c r="N72" i="2" s="1"/>
  <c r="N71" i="2" s="1"/>
  <c r="O73" i="2"/>
  <c r="P73" i="2"/>
  <c r="P72" i="2" s="1"/>
  <c r="P71" i="2" s="1"/>
  <c r="R73" i="2"/>
  <c r="R72" i="2" s="1"/>
  <c r="R71" i="2" s="1"/>
  <c r="T73" i="2"/>
  <c r="T72" i="2" s="1"/>
  <c r="T71" i="2" s="1"/>
  <c r="L73" i="2"/>
  <c r="L72" i="2" s="1"/>
  <c r="L71" i="2" s="1"/>
  <c r="P75" i="2"/>
  <c r="T75" i="2"/>
  <c r="N76" i="2"/>
  <c r="N75" i="2" s="1"/>
  <c r="O76" i="2"/>
  <c r="O75" i="2" s="1"/>
  <c r="P76" i="2"/>
  <c r="R76" i="2"/>
  <c r="R75" i="2" s="1"/>
  <c r="T76" i="2"/>
  <c r="L76" i="2"/>
  <c r="L75" i="2" s="1"/>
  <c r="M77" i="2"/>
  <c r="M76" i="2" s="1"/>
  <c r="M75" i="2" s="1"/>
  <c r="N77" i="2"/>
  <c r="O77" i="2"/>
  <c r="P77" i="2"/>
  <c r="R77" i="2"/>
  <c r="T77" i="2"/>
  <c r="L77" i="2"/>
  <c r="N80" i="2"/>
  <c r="O80" i="2"/>
  <c r="P80" i="2"/>
  <c r="R80" i="2"/>
  <c r="T80" i="2"/>
  <c r="L80" i="2"/>
  <c r="M81" i="2"/>
  <c r="N81" i="2"/>
  <c r="O81" i="2"/>
  <c r="P81" i="2"/>
  <c r="R81" i="2"/>
  <c r="T81" i="2"/>
  <c r="L81" i="2"/>
  <c r="M82" i="2"/>
  <c r="N82" i="2"/>
  <c r="O82" i="2"/>
  <c r="P82" i="2"/>
  <c r="R82" i="2"/>
  <c r="T82" i="2"/>
  <c r="L82" i="2"/>
  <c r="M85" i="2"/>
  <c r="N85" i="2"/>
  <c r="O85" i="2"/>
  <c r="P85" i="2"/>
  <c r="R85" i="2"/>
  <c r="T85" i="2"/>
  <c r="L85" i="2"/>
  <c r="O88" i="2"/>
  <c r="O87" i="2" s="1"/>
  <c r="M89" i="2"/>
  <c r="M88" i="2" s="1"/>
  <c r="M87" i="2" s="1"/>
  <c r="N89" i="2"/>
  <c r="N88" i="2" s="1"/>
  <c r="N87" i="2" s="1"/>
  <c r="O89" i="2"/>
  <c r="P89" i="2"/>
  <c r="P88" i="2" s="1"/>
  <c r="P87" i="2" s="1"/>
  <c r="R89" i="2"/>
  <c r="R88" i="2" s="1"/>
  <c r="R87" i="2" s="1"/>
  <c r="T89" i="2"/>
  <c r="T88" i="2" s="1"/>
  <c r="T87" i="2" s="1"/>
  <c r="L87" i="2"/>
  <c r="L88" i="2"/>
  <c r="L89" i="2"/>
  <c r="N91" i="2"/>
  <c r="O91" i="2"/>
  <c r="P91" i="2"/>
  <c r="R91" i="2"/>
  <c r="T91" i="2"/>
  <c r="M106" i="2"/>
  <c r="N106" i="2"/>
  <c r="O106" i="2"/>
  <c r="P106" i="2"/>
  <c r="R106" i="2"/>
  <c r="T106" i="2"/>
  <c r="M104" i="2"/>
  <c r="M103" i="2" s="1"/>
  <c r="M102" i="2" s="1"/>
  <c r="M101" i="2" s="1"/>
  <c r="M100" i="2" s="1"/>
  <c r="N104" i="2"/>
  <c r="N103" i="2" s="1"/>
  <c r="N102" i="2" s="1"/>
  <c r="N101" i="2" s="1"/>
  <c r="N100" i="2" s="1"/>
  <c r="O104" i="2"/>
  <c r="O103" i="2" s="1"/>
  <c r="O102" i="2" s="1"/>
  <c r="O101" i="2" s="1"/>
  <c r="O100" i="2" s="1"/>
  <c r="P104" i="2"/>
  <c r="P103" i="2" s="1"/>
  <c r="P102" i="2" s="1"/>
  <c r="P101" i="2" s="1"/>
  <c r="P100" i="2" s="1"/>
  <c r="R104" i="2"/>
  <c r="R103" i="2" s="1"/>
  <c r="R102" i="2" s="1"/>
  <c r="R101" i="2" s="1"/>
  <c r="R100" i="2" s="1"/>
  <c r="T104" i="2"/>
  <c r="T103" i="2" s="1"/>
  <c r="T102" i="2" s="1"/>
  <c r="T101" i="2" s="1"/>
  <c r="T100" i="2" s="1"/>
  <c r="M98" i="2"/>
  <c r="M95" i="2" s="1"/>
  <c r="M94" i="2" s="1"/>
  <c r="M93" i="2" s="1"/>
  <c r="N98" i="2"/>
  <c r="O98" i="2"/>
  <c r="P98" i="2"/>
  <c r="R98" i="2"/>
  <c r="T98" i="2"/>
  <c r="M96" i="2"/>
  <c r="N96" i="2"/>
  <c r="N95" i="2" s="1"/>
  <c r="N94" i="2" s="1"/>
  <c r="N93" i="2" s="1"/>
  <c r="O96" i="2"/>
  <c r="O95" i="2" s="1"/>
  <c r="O94" i="2" s="1"/>
  <c r="O93" i="2" s="1"/>
  <c r="P96" i="2"/>
  <c r="P95" i="2" s="1"/>
  <c r="P94" i="2" s="1"/>
  <c r="P93" i="2" s="1"/>
  <c r="R96" i="2"/>
  <c r="R95" i="2" s="1"/>
  <c r="R94" i="2" s="1"/>
  <c r="R93" i="2" s="1"/>
  <c r="T96" i="2"/>
  <c r="T95" i="2" s="1"/>
  <c r="T94" i="2" s="1"/>
  <c r="T93" i="2" s="1"/>
  <c r="L91" i="2"/>
  <c r="L93" i="2"/>
  <c r="L94" i="2"/>
  <c r="L95" i="2"/>
  <c r="L96" i="2"/>
  <c r="L98" i="2"/>
  <c r="L102" i="2"/>
  <c r="L101" i="2"/>
  <c r="L100" i="2" s="1"/>
  <c r="L92" i="2" s="1"/>
  <c r="L103" i="2"/>
  <c r="L104" i="2"/>
  <c r="L106" i="2"/>
  <c r="Q9" i="2" l="1"/>
  <c r="U9" i="2"/>
  <c r="L7" i="2"/>
  <c r="Q8" i="2"/>
  <c r="U8" i="2"/>
  <c r="M80" i="2"/>
  <c r="M71" i="2"/>
  <c r="M54" i="2"/>
  <c r="M44" i="2"/>
  <c r="M8" i="2"/>
  <c r="M7" i="2" s="1"/>
  <c r="T92" i="2"/>
  <c r="P92" i="2"/>
  <c r="O92" i="2"/>
  <c r="R92" i="2"/>
  <c r="N92" i="2"/>
  <c r="M92" i="2"/>
  <c r="M91" i="2" s="1"/>
  <c r="U7" i="2" l="1"/>
  <c r="Q7" i="2"/>
  <c r="S7" i="2"/>
  <c r="L6" i="2"/>
  <c r="M43" i="2"/>
  <c r="M38" i="2" s="1"/>
  <c r="M6" i="2" s="1"/>
  <c r="U6" i="2" l="1"/>
  <c r="Q6" i="2"/>
  <c r="S6" i="2"/>
  <c r="L108" i="2"/>
  <c r="U108" i="2" l="1"/>
  <c r="S108" i="2"/>
  <c r="Q108" i="2"/>
</calcChain>
</file>

<file path=xl/sharedStrings.xml><?xml version="1.0" encoding="utf-8"?>
<sst xmlns="http://schemas.openxmlformats.org/spreadsheetml/2006/main" count="935" uniqueCount="154">
  <si>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</si>
  <si>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</si>
  <si>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</si>
  <si>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</si>
  <si>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</si>
  <si>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</si>
  <si>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</si>
  <si>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</si>
  <si>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</si>
  <si>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</si>
  <si>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</si>
  <si>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</si>
  <si>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</si>
  <si>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</si>
  <si>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</si>
  <si>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</si>
  <si>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</si>
  <si>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</si>
  <si>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</si>
  <si>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</si>
  <si>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</si>
  <si>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</si>
  <si>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</si>
  <si>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</si>
  <si>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</si>
  <si>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</si>
  <si>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</si>
  <si>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</si>
  <si>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</si>
  <si>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</si>
  <si>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</si>
  <si>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</si>
  <si>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</si>
  <si>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</si>
  <si>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</si>
  <si>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</si>
  <si>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</si>
  <si>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</si>
  <si>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</si>
  <si>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</si>
  <si>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</si>
  <si>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</si>
  <si>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</si>
  <si>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</si>
  <si>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</si>
  <si>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</si>
  <si>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</si>
  <si>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</si>
  <si>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</si>
  <si>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</si>
  <si>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</si>
  <si>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</si>
  <si>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</si>
  <si>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</si>
  <si>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</si>
  <si>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</si>
  <si>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</si>
  <si>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</si>
  <si>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</si>
  <si>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</si>
  <si>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</si>
  <si>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</si>
  <si>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</si>
  <si>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</si>
  <si>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</si>
  <si>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</si>
  <si>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</si>
  <si>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</si>
  <si>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</si>
  <si>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</si>
  <si>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</si>
  <si>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</si>
  <si>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</si>
  <si>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</si>
  <si>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</si>
  <si>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</si>
  <si>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</si>
  <si>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</si>
  <si>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</si>
  <si>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</si>
  <si>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</si>
  <si>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</si>
  <si>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</si>
  <si>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</si>
  <si>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</si>
  <si>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</si>
  <si>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</si>
  <si>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</si>
  <si>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</si>
  <si>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</si>
  <si>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</si>
  <si>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</si>
  <si>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</si>
  <si>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</si>
  <si>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</si>
  <si>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</si>
  <si>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</si>
  <si>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</si>
  <si>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</si>
  <si>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</si>
  <si>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</si>
  <si>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</si>
  <si>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</si>
  <si>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</si>
  <si>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</si>
  <si>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</si>
  <si>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</si>
  <si>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</si>
  <si>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</si>
  <si>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10</t>
  </si>
  <si>
    <t>SERVICIO DE LA DEUDA PÚBLICA INTERNA</t>
  </si>
  <si>
    <t>FONDO DE CONTINGENCIAS</t>
  </si>
  <si>
    <t>APORTES AL FONDO DE CONTINGENCIAS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</si>
  <si>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</si>
  <si>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</si>
  <si>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</si>
  <si>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</si>
  <si>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</si>
  <si>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</si>
  <si>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</si>
  <si>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</si>
  <si>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</si>
  <si>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</si>
  <si>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</si>
  <si>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ADQUISICIÓN DE BIENES Y SERVICIOS - DOCUMENTO DE LINEAMIENTOS TÉCNICOS - ESTUDIOS QUE PERMITAN GENERAR UN ENTORNO ABIERTO, TRANSPARENTE Y PARTICIPATIVO PARA LOS AGENTES DEL ECOSISTEMA DIGITAL   NACIONAL</t>
  </si>
  <si>
    <t>2301029</t>
  </si>
  <si>
    <t>SERVICIO DE DIVULGACIÓN DE LA REGULACIÓN EN MATERIA TIC Y POSTAL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</si>
  <si>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</si>
  <si>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</si>
  <si>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</si>
  <si>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</si>
  <si>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</si>
  <si>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</si>
  <si>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</si>
  <si>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2399062</t>
  </si>
  <si>
    <t>SERVICIOS DE INFORMACIÓN ACTUALIZADOS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</si>
  <si>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</si>
  <si>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UNIDAD 230800 - UNIDAD ADMINISTRATIVA ESPECIAL COMISION DE REGULACION DE COMUNICACIONES</t>
  </si>
  <si>
    <t>RUBRO</t>
  </si>
  <si>
    <t xml:space="preserve">Fuente </t>
  </si>
  <si>
    <t>Recurso</t>
  </si>
  <si>
    <t>Situación</t>
  </si>
  <si>
    <t>Apropiación vigente</t>
  </si>
  <si>
    <t>Apropiación bloqueada</t>
  </si>
  <si>
    <t>Certificados de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</si>
  <si>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</si>
  <si>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</si>
  <si>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</si>
  <si>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</si>
  <si>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</si>
  <si>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</si>
  <si>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AL 31 AGOSTO DE 2022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</si>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</sst>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6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3" fillId="0" borderId="0" xfId="1" applyFont="1" applyAlignment="1">
      <alignment vertical="top" readingOrder="1"/>
    </xf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horizontal="center" vertical="center" wrapText="1" readingOrder="1"/>
    </xf>
    <xf numFmtId="3" fontId="4" fillId="0" borderId="0" xfId="1" applyNumberFormat="1" applyFont="1" applyAlignment="1">
      <alignment horizontal="right" vertical="center" wrapText="1" readingOrder="1"/>
    </xf>
    <xf numFmtId="0" fontId="5" fillId="0" borderId="0" xfId="1" applyFont="1"/>
    <xf numFmtId="0" fontId="3" fillId="0" borderId="0" xfId="1" applyFont="1" applyAlignment="1">
      <alignment horizontal="center" vertical="center" wrapText="1" readingOrder="1"/>
    </xf>
    <xf numFmtId="3" fontId="3" fillId="0" borderId="0" xfId="1" applyNumberFormat="1" applyFont="1" applyAlignment="1">
      <alignment horizontal="right" vertical="center" wrapText="1" readingOrder="1"/>
    </xf>
    <xf numFmtId="3" fontId="3" fillId="0" borderId="0" xfId="1" applyNumberFormat="1" applyFont="1" applyAlignment="1">
      <alignment vertical="top" wrapText="1" readingOrder="1"/>
    </xf>
    <xf numFmtId="3" fontId="2" fillId="0" borderId="0" xfId="1" applyNumberFormat="1" applyFont="1"/>
    <xf numFmtId="0" fontId="4" fillId="0" borderId="0" xfId="1" applyFont="1" applyAlignment="1">
      <alignment vertical="center" readingOrder="1"/>
    </xf>
    <xf numFmtId="0" fontId="3" fillId="0" borderId="0" xfId="1" applyFont="1" applyAlignment="1">
      <alignment vertical="center" readingOrder="1"/>
    </xf>
    <xf numFmtId="3" fontId="3" fillId="0" borderId="0" xfId="1" applyNumberFormat="1" applyFont="1" applyAlignment="1">
      <alignment vertical="center" wrapText="1" readingOrder="1"/>
    </xf>
    <xf numFmtId="0" fontId="3" fillId="0" borderId="0" xfId="1" applyFont="1" applyAlignment="1">
      <alignment vertical="center" wrapText="1" readingOrder="1"/>
    </xf>
    <xf numFmtId="0" fontId="4" fillId="0" borderId="0" xfId="1" applyFont="1" applyAlignment="1">
      <alignment vertical="center" wrapText="1" readingOrder="1"/>
    </xf>
    <xf numFmtId="3" fontId="4" fillId="0" borderId="0" xfId="1" applyNumberFormat="1" applyFont="1" applyAlignment="1">
      <alignment vertical="center" wrapText="1" readingOrder="1"/>
    </xf>
    <xf numFmtId="0" fontId="5" fillId="0" borderId="0" xfId="0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" fontId="7" fillId="0" borderId="0" xfId="1" applyNumberFormat="1" applyFont="1" applyAlignment="1">
      <alignment horizontal="right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0" borderId="2" xfId="1" applyFont="1" applyBorder="1" applyAlignment="1">
      <alignment horizontal="center" vertical="center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4" fillId="0" borderId="4" xfId="1" applyFont="1" applyBorder="1" applyAlignment="1">
      <alignment horizontal="center" vertical="center" wrapText="1" readingOrder="1"/>
    </xf>
    <xf numFmtId="0" fontId="4" fillId="0" borderId="5" xfId="1" applyFont="1" applyBorder="1" applyAlignment="1">
      <alignment horizontal="center" vertical="center" wrapText="1" readingOrder="1"/>
    </xf>
    <xf numFmtId="0" fontId="4" fillId="0" borderId="6" xfId="1" applyFont="1" applyBorder="1" applyAlignment="1">
      <alignment horizontal="center" vertical="center" wrapText="1" readingOrder="1"/>
    </xf>
    <xf numFmtId="0" fontId="4" fillId="0" borderId="7" xfId="1" applyFont="1" applyBorder="1" applyAlignment="1">
      <alignment horizontal="center" vertical="center" wrapText="1" readingOrder="1"/>
    </xf>
    <xf numFmtId="0" fontId="4" fillId="0" borderId="8" xfId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top" wrapText="1" readingOrder="1"/>
    </xf>
    <xf numFmtId="3" fontId="5" fillId="0" borderId="9" xfId="1" applyNumberFormat="1" applyFont="1" applyBorder="1"/>
    <xf numFmtId="164" fontId="4" fillId="0" borderId="0" xfId="1" applyNumberFormat="1" applyFont="1" applyAlignment="1">
      <alignment horizontal="right" vertical="center" wrapText="1" readingOrder="1"/>
    </xf>
    <xf numFmtId="164" fontId="3" fillId="0" borderId="0" xfId="1" applyNumberFormat="1" applyFont="1" applyAlignment="1">
      <alignment horizontal="right" vertical="center" wrapText="1" readingOrder="1"/>
    </xf>
    <xf numFmtId="164" fontId="4" fillId="0" borderId="9" xfId="1" applyNumberFormat="1" applyFont="1" applyBorder="1" applyAlignment="1">
      <alignment horizontal="right" vertical="center" wrapText="1" readingOrder="1"/>
    </xf>
    <xf numFmtId="0" fontId="2" fillId="0" borderId="9" xfId="1" applyFont="1" applyBorder="1" applyAlignment="1">
      <alignment horizontal="center"/>
    </xf>
    <xf numFmtId="0" fontId="2" fillId="0" borderId="9" xfId="1" applyFont="1" applyBorder="1"/>
    <xf numFmtId="0" fontId="5" fillId="0" borderId="9" xfId="1" applyFont="1" applyBorder="1" applyAlignment="1">
      <alignment horizontal="center" vertical="center"/>
    </xf>
    <xf numFmtId="0" fontId="4" fillId="2" borderId="0" xfId="1" applyFont="1" applyFill="1" applyAlignment="1">
      <alignment vertical="center" wrapText="1" readingOrder="1"/>
    </xf>
    <xf numFmtId="0" fontId="4" fillId="2" borderId="0" xfId="1" applyFont="1" applyFill="1" applyAlignment="1">
      <alignment horizontal="center" vertical="center" wrapText="1" readingOrder="1"/>
    </xf>
    <xf numFmtId="0" fontId="4" fillId="2" borderId="0" xfId="1" applyFont="1" applyFill="1" applyAlignment="1">
      <alignment vertical="center" readingOrder="1"/>
    </xf>
    <xf numFmtId="3" fontId="4" fillId="2" borderId="0" xfId="1" applyNumberFormat="1" applyFont="1" applyFill="1" applyAlignment="1">
      <alignment horizontal="right" vertical="center" wrapText="1" readingOrder="1"/>
    </xf>
    <xf numFmtId="164" fontId="4" fillId="2" borderId="0" xfId="1" applyNumberFormat="1" applyFont="1" applyFill="1" applyAlignment="1">
      <alignment horizontal="right" vertical="center" wrapText="1" readingOrder="1"/>
    </xf>
  </cellXfs>
  <cellStyles count="2">
    <cellStyle name="Normal" xfId="0" builtinId="0"/>
    <cellStyle name="Normal 2" xfId="1" xr:uid="{385E837D-1A9B-4BD0-8FF9-BB7B64E39FFA}"/>
  </cellStyles>
  <dxfs count="0"/>
  <tableStyles count="0" defaultTableStyle="TableStyleMedium2" defaultPivotStyle="PivotStyleLight16"/>
  <colors>
    <mruColors>
      <color rgb="FFFF7D7D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247649</xdr:colOff>
      <xdr:row>0</xdr:row>
      <xdr:rowOff>28575</xdr:rowOff>
    </xdr:from>
    <xdr:to>
      <xdr:col>4</xdr:col>
      <xdr:colOff>57150</xdr:colOff>
      <xdr:row>3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2023EC-5F55-421C-BACE-237CD648F5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" y="28575"/>
          <a:ext cx="85725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9B8A-1F93-433E-AEEE-5E297FF5C74F}">
  <dimension ref="A1:U111"/>
  <sheetViews>
    <sheetView showGridLines="0" tabSelected="1" workbookViewId="0">
      <pane xSplit="11" ySplit="5" topLeftCell="L90" activePane="bottomRight" state="frozen"/>
      <selection pane="topRight" activeCell="L1" sqref="L1"/>
      <selection pane="bottomLeft" activeCell="A6" sqref="A6"/>
      <selection pane="bottomRight" activeCell="J15" sqref="J15"/>
    </sheetView>
  </sheetViews>
  <sheetFormatPr baseColWidth="10" defaultRowHeight="13.5" customHeight="1" x14ac:dyDescent="0.2"/>
  <cols>
    <col min="1" max="1" width="3.140625" style="1" bestFit="1" customWidth="1"/>
    <col min="2" max="3" width="4.42578125" style="1" bestFit="1" customWidth="1"/>
    <col min="4" max="4" width="3.140625" style="1" bestFit="1" customWidth="1"/>
    <col min="5" max="5" width="3.5703125" style="1" bestFit="1" customWidth="1"/>
    <col min="6" max="6" width="7" style="1" bestFit="1" customWidth="1"/>
    <col min="7" max="7" width="3.28515625" style="1" customWidth="1"/>
    <col min="8" max="8" width="7" style="1" customWidth="1"/>
    <col min="9" max="9" width="5.140625" style="34" customWidth="1"/>
    <col min="10" max="10" width="5.28515625" style="34" customWidth="1"/>
    <col min="11" max="11" width="30.28515625" style="1" customWidth="1"/>
    <col min="12" max="12" width="11.42578125" style="1" customWidth="1"/>
    <col min="13" max="13" width="10.5703125" style="1" customWidth="1"/>
    <col min="14" max="14" width="13.140625" style="1" customWidth="1"/>
    <col min="15" max="15" width="10.85546875" style="1" customWidth="1"/>
    <col min="16" max="16" width="11.7109375" style="1" bestFit="1" customWidth="1"/>
    <col min="17" max="17" width="6.140625" style="1" customWidth="1"/>
    <col min="18" max="18" width="11.7109375" style="1" customWidth="1"/>
    <col min="19" max="19" width="6.7109375" style="1" customWidth="1"/>
    <col min="20" max="20" width="11.7109375" style="1" customWidth="1"/>
    <col min="21" max="21" width="6" style="1" customWidth="1"/>
    <col min="22" max="22" width="7.85546875" style="1" customWidth="1"/>
    <col min="23" max="16384" width="11.42578125" style="1"/>
  </cols>
  <sheetData>
    <row r="1" spans="1:21" s="18" customFormat="1" ht="14.25" customHeight="1" x14ac:dyDescent="0.25">
      <c r="A1" s="17" t="s">
        <v>137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1" s="18" customFormat="1" ht="13.5" customHeight="1" x14ac:dyDescent="0.25">
      <c r="A2" s="17" t="s">
        <v>151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1" s="18" customFormat="1" ht="9" customHeight="1" x14ac:dyDescent="0.25">
      <c r="A3" s="19"/>
      <c r="B3" s="19"/>
      <c r="C3" s="19"/>
      <c r="D3" s="20"/>
      <c r="E3" s="20"/>
      <c r="F3" s="20"/>
      <c r="G3" s="20"/>
      <c r="H3" s="19"/>
      <c r="I3" s="20"/>
      <c r="J3" s="20"/>
      <c r="K3" s="19"/>
      <c r="L3" s="21"/>
      <c r="M3" s="19"/>
      <c r="N3" s="19"/>
      <c r="O3" s="19"/>
      <c r="P3" s="19"/>
      <c r="Q3" s="19"/>
      <c r="R3" s="19"/>
      <c r="S3" s="19"/>
    </row>
    <row r="4" spans="1:21" s="33" customFormat="1" ht="20.25" customHeight="1" x14ac:dyDescent="0.25">
      <c r="A4" s="22" t="s">
        <v>1</v>
      </c>
      <c r="B4" s="22" t="s">
        <v>138</v>
      </c>
      <c r="C4" s="22"/>
      <c r="D4" s="22"/>
      <c r="E4" s="22"/>
      <c r="F4" s="22"/>
      <c r="G4" s="22"/>
      <c r="H4" s="22" t="s">
        <v>139</v>
      </c>
      <c r="I4" s="22" t="s">
        <v>140</v>
      </c>
      <c r="J4" s="22" t="s">
        <v>141</v>
      </c>
      <c r="K4" s="22" t="s">
        <v>2</v>
      </c>
      <c r="L4" s="23" t="s">
        <v>142</v>
      </c>
      <c r="M4" s="24" t="s">
        <v>143</v>
      </c>
      <c r="N4" s="24" t="s">
        <v>144</v>
      </c>
      <c r="O4" s="25" t="s">
        <v>145</v>
      </c>
      <c r="P4" s="22" t="s">
        <v>146</v>
      </c>
      <c r="Q4" s="22"/>
      <c r="R4" s="26" t="s">
        <v>147</v>
      </c>
      <c r="S4" s="22"/>
      <c r="T4" s="22" t="s">
        <v>148</v>
      </c>
      <c r="U4" s="22"/>
    </row>
    <row r="5" spans="1:21" s="33" customFormat="1" ht="12.7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7"/>
      <c r="M5" s="28"/>
      <c r="N5" s="28"/>
      <c r="O5" s="29"/>
      <c r="P5" s="30" t="s">
        <v>149</v>
      </c>
      <c r="Q5" s="30" t="s">
        <v>150</v>
      </c>
      <c r="R5" s="31" t="s">
        <v>149</v>
      </c>
      <c r="S5" s="32" t="s">
        <v>150</v>
      </c>
      <c r="T5" s="32" t="s">
        <v>149</v>
      </c>
      <c r="U5" s="32" t="s">
        <v>150</v>
      </c>
    </row>
    <row r="6" spans="1:21" s="6" customFormat="1" ht="12" customHeight="1" x14ac:dyDescent="0.2">
      <c r="A6" s="43" t="s">
        <v>3</v>
      </c>
      <c r="B6" s="43"/>
      <c r="C6" s="43"/>
      <c r="D6" s="43"/>
      <c r="E6" s="43"/>
      <c r="F6" s="43"/>
      <c r="G6" s="43"/>
      <c r="H6" s="43" t="s">
        <v>5</v>
      </c>
      <c r="I6" s="44" t="s">
        <v>7</v>
      </c>
      <c r="J6" s="44" t="s">
        <v>6</v>
      </c>
      <c r="K6" s="45" t="s">
        <v>4</v>
      </c>
      <c r="L6" s="46">
        <f>+L7+L38+L71+L80</f>
        <v>24571982000</v>
      </c>
      <c r="M6" s="46">
        <f t="shared" ref="M6:U6" si="0">+M7+M38+M71+M80</f>
        <v>0</v>
      </c>
      <c r="N6" s="46">
        <f t="shared" si="0"/>
        <v>23041517832.939999</v>
      </c>
      <c r="O6" s="46">
        <f t="shared" si="0"/>
        <v>1530464167.0599999</v>
      </c>
      <c r="P6" s="46">
        <f t="shared" si="0"/>
        <v>17346064917.240002</v>
      </c>
      <c r="Q6" s="47">
        <f>+P6/L6</f>
        <v>0.70592860263531043</v>
      </c>
      <c r="R6" s="46">
        <f t="shared" si="0"/>
        <v>12542888755.299999</v>
      </c>
      <c r="S6" s="47">
        <f>+R6/L6</f>
        <v>0.51045490572555352</v>
      </c>
      <c r="T6" s="46">
        <f t="shared" si="0"/>
        <v>12202675597.299999</v>
      </c>
      <c r="U6" s="47">
        <f>+T6/L6</f>
        <v>0.49660933323571532</v>
      </c>
    </row>
    <row r="7" spans="1:21" s="6" customFormat="1" ht="12" customHeight="1" x14ac:dyDescent="0.2">
      <c r="A7" s="15" t="s">
        <v>3</v>
      </c>
      <c r="B7" s="15" t="s">
        <v>8</v>
      </c>
      <c r="C7" s="15"/>
      <c r="D7" s="15"/>
      <c r="E7" s="15"/>
      <c r="F7" s="15"/>
      <c r="G7" s="15"/>
      <c r="H7" s="15" t="s">
        <v>5</v>
      </c>
      <c r="I7" s="4" t="s">
        <v>7</v>
      </c>
      <c r="J7" s="4" t="s">
        <v>6</v>
      </c>
      <c r="K7" s="11" t="s">
        <v>9</v>
      </c>
      <c r="L7" s="5">
        <f>+L8</f>
        <v>20584627000</v>
      </c>
      <c r="M7" s="5">
        <f t="shared" ref="M7:U7" si="1">+M8</f>
        <v>0</v>
      </c>
      <c r="N7" s="5">
        <f t="shared" si="1"/>
        <v>19646853000</v>
      </c>
      <c r="O7" s="5">
        <f t="shared" si="1"/>
        <v>937774000</v>
      </c>
      <c r="P7" s="5">
        <f t="shared" si="1"/>
        <v>14155422926.300001</v>
      </c>
      <c r="Q7" s="37">
        <f t="shared" ref="Q7:Q70" si="2">+P7/L7</f>
        <v>0.687669634543293</v>
      </c>
      <c r="R7" s="5">
        <f t="shared" si="1"/>
        <v>11418032591.51</v>
      </c>
      <c r="S7" s="37">
        <f t="shared" ref="S7:S70" si="3">+R7/L7</f>
        <v>0.55468736895305415</v>
      </c>
      <c r="T7" s="5">
        <f t="shared" si="1"/>
        <v>11418032591.51</v>
      </c>
      <c r="U7" s="37">
        <f t="shared" ref="U7:U70" si="4">+T7/L7</f>
        <v>0.55468736895305415</v>
      </c>
    </row>
    <row r="8" spans="1:21" s="6" customFormat="1" ht="12" customHeight="1" x14ac:dyDescent="0.2">
      <c r="A8" s="15" t="s">
        <v>3</v>
      </c>
      <c r="B8" s="15" t="s">
        <v>8</v>
      </c>
      <c r="C8" s="15" t="s">
        <v>8</v>
      </c>
      <c r="D8" s="15"/>
      <c r="E8" s="15"/>
      <c r="F8" s="15"/>
      <c r="G8" s="15"/>
      <c r="H8" s="15" t="s">
        <v>5</v>
      </c>
      <c r="I8" s="4" t="s">
        <v>7</v>
      </c>
      <c r="J8" s="4" t="s">
        <v>6</v>
      </c>
      <c r="K8" s="11" t="s">
        <v>10</v>
      </c>
      <c r="L8" s="5">
        <f>+L9+L21+L29+L37</f>
        <v>20584627000</v>
      </c>
      <c r="M8" s="5">
        <f t="shared" ref="M8:U8" si="5">+M9+M21+M29+M37</f>
        <v>0</v>
      </c>
      <c r="N8" s="5">
        <f t="shared" si="5"/>
        <v>19646853000</v>
      </c>
      <c r="O8" s="5">
        <f t="shared" si="5"/>
        <v>937774000</v>
      </c>
      <c r="P8" s="5">
        <f t="shared" si="5"/>
        <v>14155422926.300001</v>
      </c>
      <c r="Q8" s="37">
        <f t="shared" si="2"/>
        <v>0.687669634543293</v>
      </c>
      <c r="R8" s="5">
        <f t="shared" si="5"/>
        <v>11418032591.51</v>
      </c>
      <c r="S8" s="37">
        <f t="shared" si="3"/>
        <v>0.55468736895305415</v>
      </c>
      <c r="T8" s="5">
        <f t="shared" si="5"/>
        <v>11418032591.51</v>
      </c>
      <c r="U8" s="37">
        <f t="shared" si="4"/>
        <v>0.55468736895305415</v>
      </c>
    </row>
    <row r="9" spans="1:21" s="6" customFormat="1" ht="12" customHeight="1" x14ac:dyDescent="0.2">
      <c r="A9" s="15" t="s">
        <v>3</v>
      </c>
      <c r="B9" s="15" t="s">
        <v>8</v>
      </c>
      <c r="C9" s="15" t="s">
        <v>8</v>
      </c>
      <c r="D9" s="15" t="s">
        <v>8</v>
      </c>
      <c r="E9" s="15"/>
      <c r="F9" s="15"/>
      <c r="G9" s="15"/>
      <c r="H9" s="15" t="s">
        <v>5</v>
      </c>
      <c r="I9" s="4" t="s">
        <v>7</v>
      </c>
      <c r="J9" s="4" t="s">
        <v>6</v>
      </c>
      <c r="K9" s="11" t="s">
        <v>11</v>
      </c>
      <c r="L9" s="5">
        <f>+L10+O9</f>
        <v>13691976000</v>
      </c>
      <c r="M9" s="5">
        <f t="shared" ref="M9:U9" si="6">+M10</f>
        <v>0</v>
      </c>
      <c r="N9" s="5">
        <f t="shared" si="6"/>
        <v>12779202000</v>
      </c>
      <c r="O9" s="5">
        <v>912774000</v>
      </c>
      <c r="P9" s="5">
        <f t="shared" si="6"/>
        <v>10271664191.700001</v>
      </c>
      <c r="Q9" s="37">
        <f t="shared" si="2"/>
        <v>0.75019589515056118</v>
      </c>
      <c r="R9" s="5">
        <f t="shared" si="6"/>
        <v>7701504613.9099998</v>
      </c>
      <c r="S9" s="37">
        <f t="shared" si="3"/>
        <v>0.56248306408877724</v>
      </c>
      <c r="T9" s="5">
        <f t="shared" si="6"/>
        <v>7701504613.9099998</v>
      </c>
      <c r="U9" s="37">
        <f t="shared" si="4"/>
        <v>0.56248306408877724</v>
      </c>
    </row>
    <row r="10" spans="1:21" s="6" customFormat="1" ht="12" customHeight="1" x14ac:dyDescent="0.2">
      <c r="A10" s="15" t="s">
        <v>3</v>
      </c>
      <c r="B10" s="15" t="s">
        <v>8</v>
      </c>
      <c r="C10" s="15" t="s">
        <v>8</v>
      </c>
      <c r="D10" s="15" t="s">
        <v>8</v>
      </c>
      <c r="E10" s="15" t="s">
        <v>12</v>
      </c>
      <c r="F10" s="15"/>
      <c r="G10" s="15"/>
      <c r="H10" s="15" t="s">
        <v>5</v>
      </c>
      <c r="I10" s="4" t="s">
        <v>7</v>
      </c>
      <c r="J10" s="4" t="s">
        <v>6</v>
      </c>
      <c r="K10" s="11" t="s">
        <v>13</v>
      </c>
      <c r="L10" s="5">
        <f>SUM(L11:L20)</f>
        <v>12779202000</v>
      </c>
      <c r="M10" s="5">
        <f t="shared" ref="M10:U10" si="7">SUM(M11:M20)</f>
        <v>0</v>
      </c>
      <c r="N10" s="5">
        <f t="shared" si="7"/>
        <v>12779202000</v>
      </c>
      <c r="O10" s="5">
        <f t="shared" si="7"/>
        <v>0</v>
      </c>
      <c r="P10" s="5">
        <f t="shared" si="7"/>
        <v>10271664191.700001</v>
      </c>
      <c r="Q10" s="37">
        <f t="shared" si="2"/>
        <v>0.80377978153095953</v>
      </c>
      <c r="R10" s="5">
        <f t="shared" si="7"/>
        <v>7701504613.9099998</v>
      </c>
      <c r="S10" s="37">
        <f t="shared" si="3"/>
        <v>0.60265927511827422</v>
      </c>
      <c r="T10" s="5">
        <f t="shared" si="7"/>
        <v>7701504613.9099998</v>
      </c>
      <c r="U10" s="37">
        <f t="shared" si="4"/>
        <v>0.60265927511827422</v>
      </c>
    </row>
    <row r="11" spans="1:21" ht="12" customHeight="1" x14ac:dyDescent="0.2">
      <c r="A11" s="14" t="s">
        <v>3</v>
      </c>
      <c r="B11" s="14" t="s">
        <v>8</v>
      </c>
      <c r="C11" s="14" t="s">
        <v>8</v>
      </c>
      <c r="D11" s="14" t="s">
        <v>8</v>
      </c>
      <c r="E11" s="14" t="s">
        <v>12</v>
      </c>
      <c r="F11" s="14" t="s">
        <v>12</v>
      </c>
      <c r="G11" s="14"/>
      <c r="H11" s="14" t="s">
        <v>5</v>
      </c>
      <c r="I11" s="7" t="s">
        <v>7</v>
      </c>
      <c r="J11" s="7" t="s">
        <v>6</v>
      </c>
      <c r="K11" s="12" t="s">
        <v>14</v>
      </c>
      <c r="L11" s="8">
        <v>8600000000</v>
      </c>
      <c r="M11" s="8">
        <v>0</v>
      </c>
      <c r="N11" s="8">
        <v>8600000000</v>
      </c>
      <c r="O11" s="8">
        <v>0</v>
      </c>
      <c r="P11" s="13">
        <v>7176024218.6999998</v>
      </c>
      <c r="Q11" s="38">
        <f t="shared" si="2"/>
        <v>0.83442142077906978</v>
      </c>
      <c r="R11" s="8">
        <v>5266654721.9099998</v>
      </c>
      <c r="S11" s="38">
        <f t="shared" si="3"/>
        <v>0.61240171185000003</v>
      </c>
      <c r="T11" s="8">
        <v>5266654721.9099998</v>
      </c>
      <c r="U11" s="38">
        <f t="shared" si="4"/>
        <v>0.61240171185000003</v>
      </c>
    </row>
    <row r="12" spans="1:21" ht="12" customHeight="1" x14ac:dyDescent="0.2">
      <c r="A12" s="14" t="s">
        <v>3</v>
      </c>
      <c r="B12" s="14" t="s">
        <v>8</v>
      </c>
      <c r="C12" s="14" t="s">
        <v>8</v>
      </c>
      <c r="D12" s="14" t="s">
        <v>8</v>
      </c>
      <c r="E12" s="14" t="s">
        <v>12</v>
      </c>
      <c r="F12" s="14" t="s">
        <v>15</v>
      </c>
      <c r="G12" s="14"/>
      <c r="H12" s="14" t="s">
        <v>5</v>
      </c>
      <c r="I12" s="7" t="s">
        <v>7</v>
      </c>
      <c r="J12" s="7" t="s">
        <v>6</v>
      </c>
      <c r="K12" s="12" t="s">
        <v>16</v>
      </c>
      <c r="L12" s="8">
        <v>800000000</v>
      </c>
      <c r="M12" s="8">
        <v>0</v>
      </c>
      <c r="N12" s="8">
        <v>800000000</v>
      </c>
      <c r="O12" s="8">
        <v>0</v>
      </c>
      <c r="P12" s="13">
        <v>651976404</v>
      </c>
      <c r="Q12" s="38">
        <f t="shared" si="2"/>
        <v>0.81497050500000001</v>
      </c>
      <c r="R12" s="8">
        <v>456352076</v>
      </c>
      <c r="S12" s="38">
        <f t="shared" si="3"/>
        <v>0.57044009500000004</v>
      </c>
      <c r="T12" s="8">
        <v>456352076</v>
      </c>
      <c r="U12" s="38">
        <f t="shared" si="4"/>
        <v>0.57044009500000004</v>
      </c>
    </row>
    <row r="13" spans="1:21" ht="12" customHeight="1" x14ac:dyDescent="0.2">
      <c r="A13" s="14" t="s">
        <v>3</v>
      </c>
      <c r="B13" s="14" t="s">
        <v>8</v>
      </c>
      <c r="C13" s="14" t="s">
        <v>8</v>
      </c>
      <c r="D13" s="14" t="s">
        <v>8</v>
      </c>
      <c r="E13" s="14" t="s">
        <v>12</v>
      </c>
      <c r="F13" s="14" t="s">
        <v>17</v>
      </c>
      <c r="G13" s="14"/>
      <c r="H13" s="14" t="s">
        <v>5</v>
      </c>
      <c r="I13" s="7" t="s">
        <v>7</v>
      </c>
      <c r="J13" s="7" t="s">
        <v>6</v>
      </c>
      <c r="K13" s="12" t="s">
        <v>18</v>
      </c>
      <c r="L13" s="8">
        <v>1600000000</v>
      </c>
      <c r="M13" s="8">
        <v>0</v>
      </c>
      <c r="N13" s="8">
        <v>1600000000</v>
      </c>
      <c r="O13" s="8">
        <v>0</v>
      </c>
      <c r="P13" s="13">
        <v>1334027389</v>
      </c>
      <c r="Q13" s="38">
        <f t="shared" si="2"/>
        <v>0.83376711812500004</v>
      </c>
      <c r="R13" s="8">
        <v>937348066</v>
      </c>
      <c r="S13" s="38">
        <f t="shared" si="3"/>
        <v>0.58584254125000002</v>
      </c>
      <c r="T13" s="8">
        <v>937348066</v>
      </c>
      <c r="U13" s="38">
        <f t="shared" si="4"/>
        <v>0.58584254125000002</v>
      </c>
    </row>
    <row r="14" spans="1:21" ht="12" customHeight="1" x14ac:dyDescent="0.2">
      <c r="A14" s="14" t="s">
        <v>3</v>
      </c>
      <c r="B14" s="14" t="s">
        <v>8</v>
      </c>
      <c r="C14" s="14" t="s">
        <v>8</v>
      </c>
      <c r="D14" s="14" t="s">
        <v>8</v>
      </c>
      <c r="E14" s="14" t="s">
        <v>12</v>
      </c>
      <c r="F14" s="14" t="s">
        <v>19</v>
      </c>
      <c r="G14" s="14"/>
      <c r="H14" s="14" t="s">
        <v>5</v>
      </c>
      <c r="I14" s="7" t="s">
        <v>7</v>
      </c>
      <c r="J14" s="7" t="s">
        <v>6</v>
      </c>
      <c r="K14" s="12" t="s">
        <v>20</v>
      </c>
      <c r="L14" s="8">
        <v>7000000</v>
      </c>
      <c r="M14" s="8">
        <v>0</v>
      </c>
      <c r="N14" s="8">
        <v>7000000</v>
      </c>
      <c r="O14" s="8">
        <v>0</v>
      </c>
      <c r="P14" s="13">
        <v>5691446</v>
      </c>
      <c r="Q14" s="38">
        <f t="shared" si="2"/>
        <v>0.81306371428571433</v>
      </c>
      <c r="R14" s="8">
        <v>4139418</v>
      </c>
      <c r="S14" s="38">
        <f t="shared" si="3"/>
        <v>0.59134542857142858</v>
      </c>
      <c r="T14" s="8">
        <v>4139418</v>
      </c>
      <c r="U14" s="38">
        <f t="shared" si="4"/>
        <v>0.59134542857142858</v>
      </c>
    </row>
    <row r="15" spans="1:21" ht="12" customHeight="1" x14ac:dyDescent="0.2">
      <c r="A15" s="14" t="s">
        <v>3</v>
      </c>
      <c r="B15" s="14" t="s">
        <v>8</v>
      </c>
      <c r="C15" s="14" t="s">
        <v>8</v>
      </c>
      <c r="D15" s="14" t="s">
        <v>8</v>
      </c>
      <c r="E15" s="14" t="s">
        <v>12</v>
      </c>
      <c r="F15" s="14" t="s">
        <v>21</v>
      </c>
      <c r="G15" s="14"/>
      <c r="H15" s="14" t="s">
        <v>5</v>
      </c>
      <c r="I15" s="7" t="s">
        <v>7</v>
      </c>
      <c r="J15" s="7" t="s">
        <v>6</v>
      </c>
      <c r="K15" s="12" t="s">
        <v>22</v>
      </c>
      <c r="L15" s="8">
        <v>10080000</v>
      </c>
      <c r="M15" s="8">
        <v>0</v>
      </c>
      <c r="N15" s="8">
        <v>10080000</v>
      </c>
      <c r="O15" s="8">
        <v>0</v>
      </c>
      <c r="P15" s="13">
        <v>10080000</v>
      </c>
      <c r="Q15" s="38">
        <f t="shared" si="2"/>
        <v>1</v>
      </c>
      <c r="R15" s="8">
        <v>6753013</v>
      </c>
      <c r="S15" s="38">
        <f t="shared" si="3"/>
        <v>0.6699417658730159</v>
      </c>
      <c r="T15" s="8">
        <v>6753013</v>
      </c>
      <c r="U15" s="38">
        <f t="shared" si="4"/>
        <v>0.6699417658730159</v>
      </c>
    </row>
    <row r="16" spans="1:21" ht="12" customHeight="1" x14ac:dyDescent="0.2">
      <c r="A16" s="14" t="s">
        <v>3</v>
      </c>
      <c r="B16" s="14" t="s">
        <v>8</v>
      </c>
      <c r="C16" s="14" t="s">
        <v>8</v>
      </c>
      <c r="D16" s="14" t="s">
        <v>8</v>
      </c>
      <c r="E16" s="14" t="s">
        <v>12</v>
      </c>
      <c r="F16" s="14" t="s">
        <v>23</v>
      </c>
      <c r="G16" s="14"/>
      <c r="H16" s="14" t="s">
        <v>5</v>
      </c>
      <c r="I16" s="7" t="s">
        <v>7</v>
      </c>
      <c r="J16" s="7" t="s">
        <v>6</v>
      </c>
      <c r="K16" s="12" t="s">
        <v>24</v>
      </c>
      <c r="L16" s="8">
        <v>513000000</v>
      </c>
      <c r="M16" s="8">
        <v>0</v>
      </c>
      <c r="N16" s="8">
        <v>513000000</v>
      </c>
      <c r="O16" s="8">
        <v>0</v>
      </c>
      <c r="P16" s="13">
        <v>488554120</v>
      </c>
      <c r="Q16" s="38">
        <f t="shared" si="2"/>
        <v>0.95234721247563348</v>
      </c>
      <c r="R16" s="8">
        <v>467129301</v>
      </c>
      <c r="S16" s="38">
        <f t="shared" si="3"/>
        <v>0.91058343274853804</v>
      </c>
      <c r="T16" s="8">
        <v>467129301</v>
      </c>
      <c r="U16" s="38">
        <f t="shared" si="4"/>
        <v>0.91058343274853804</v>
      </c>
    </row>
    <row r="17" spans="1:21" ht="12" customHeight="1" x14ac:dyDescent="0.2">
      <c r="A17" s="14" t="s">
        <v>3</v>
      </c>
      <c r="B17" s="14" t="s">
        <v>8</v>
      </c>
      <c r="C17" s="14" t="s">
        <v>8</v>
      </c>
      <c r="D17" s="14" t="s">
        <v>8</v>
      </c>
      <c r="E17" s="14" t="s">
        <v>12</v>
      </c>
      <c r="F17" s="14" t="s">
        <v>25</v>
      </c>
      <c r="G17" s="14"/>
      <c r="H17" s="14" t="s">
        <v>5</v>
      </c>
      <c r="I17" s="7" t="s">
        <v>7</v>
      </c>
      <c r="J17" s="7" t="s">
        <v>6</v>
      </c>
      <c r="K17" s="12" t="s">
        <v>26</v>
      </c>
      <c r="L17" s="8">
        <v>351000000</v>
      </c>
      <c r="M17" s="8">
        <v>0</v>
      </c>
      <c r="N17" s="8">
        <v>351000000</v>
      </c>
      <c r="O17" s="8">
        <v>0</v>
      </c>
      <c r="P17" s="13">
        <v>259875834</v>
      </c>
      <c r="Q17" s="38">
        <f t="shared" si="2"/>
        <v>0.74038699145299147</v>
      </c>
      <c r="R17" s="8">
        <v>227448503</v>
      </c>
      <c r="S17" s="38">
        <f t="shared" si="3"/>
        <v>0.64800143304843305</v>
      </c>
      <c r="T17" s="8">
        <v>227448503</v>
      </c>
      <c r="U17" s="38">
        <f t="shared" si="4"/>
        <v>0.64800143304843305</v>
      </c>
    </row>
    <row r="18" spans="1:21" ht="12" customHeight="1" x14ac:dyDescent="0.2">
      <c r="A18" s="14" t="s">
        <v>3</v>
      </c>
      <c r="B18" s="14" t="s">
        <v>8</v>
      </c>
      <c r="C18" s="14" t="s">
        <v>8</v>
      </c>
      <c r="D18" s="14" t="s">
        <v>8</v>
      </c>
      <c r="E18" s="14" t="s">
        <v>12</v>
      </c>
      <c r="F18" s="14" t="s">
        <v>27</v>
      </c>
      <c r="G18" s="14"/>
      <c r="H18" s="14" t="s">
        <v>5</v>
      </c>
      <c r="I18" s="7" t="s">
        <v>7</v>
      </c>
      <c r="J18" s="7" t="s">
        <v>6</v>
      </c>
      <c r="K18" s="12" t="s">
        <v>28</v>
      </c>
      <c r="L18" s="8">
        <v>24920000</v>
      </c>
      <c r="M18" s="8">
        <v>0</v>
      </c>
      <c r="N18" s="8">
        <v>24920000</v>
      </c>
      <c r="O18" s="8">
        <v>0</v>
      </c>
      <c r="P18" s="13">
        <v>23793569</v>
      </c>
      <c r="Q18" s="38">
        <f t="shared" si="2"/>
        <v>0.95479811396468695</v>
      </c>
      <c r="R18" s="8">
        <v>14569985</v>
      </c>
      <c r="S18" s="38">
        <f t="shared" si="3"/>
        <v>0.58467034510433391</v>
      </c>
      <c r="T18" s="8">
        <v>14569985</v>
      </c>
      <c r="U18" s="38">
        <f t="shared" si="4"/>
        <v>0.58467034510433391</v>
      </c>
    </row>
    <row r="19" spans="1:21" ht="12" customHeight="1" x14ac:dyDescent="0.2">
      <c r="A19" s="14" t="s">
        <v>3</v>
      </c>
      <c r="B19" s="14" t="s">
        <v>8</v>
      </c>
      <c r="C19" s="14" t="s">
        <v>8</v>
      </c>
      <c r="D19" s="14" t="s">
        <v>8</v>
      </c>
      <c r="E19" s="14" t="s">
        <v>12</v>
      </c>
      <c r="F19" s="14" t="s">
        <v>29</v>
      </c>
      <c r="G19" s="14"/>
      <c r="H19" s="14" t="s">
        <v>5</v>
      </c>
      <c r="I19" s="7" t="s">
        <v>7</v>
      </c>
      <c r="J19" s="7" t="s">
        <v>6</v>
      </c>
      <c r="K19" s="12" t="s">
        <v>30</v>
      </c>
      <c r="L19" s="8">
        <v>343202000</v>
      </c>
      <c r="M19" s="8">
        <v>0</v>
      </c>
      <c r="N19" s="8">
        <v>343202000</v>
      </c>
      <c r="O19" s="8">
        <v>0</v>
      </c>
      <c r="P19" s="13">
        <v>23922027</v>
      </c>
      <c r="Q19" s="38">
        <f t="shared" si="2"/>
        <v>6.9702469682577609E-2</v>
      </c>
      <c r="R19" s="8">
        <v>23651925</v>
      </c>
      <c r="S19" s="38">
        <f t="shared" si="3"/>
        <v>6.891546377934861E-2</v>
      </c>
      <c r="T19" s="8">
        <v>23651925</v>
      </c>
      <c r="U19" s="38">
        <f t="shared" si="4"/>
        <v>6.891546377934861E-2</v>
      </c>
    </row>
    <row r="20" spans="1:21" ht="12" customHeight="1" x14ac:dyDescent="0.2">
      <c r="A20" s="14" t="s">
        <v>3</v>
      </c>
      <c r="B20" s="14" t="s">
        <v>8</v>
      </c>
      <c r="C20" s="14" t="s">
        <v>8</v>
      </c>
      <c r="D20" s="14" t="s">
        <v>8</v>
      </c>
      <c r="E20" s="14" t="s">
        <v>12</v>
      </c>
      <c r="F20" s="14" t="s">
        <v>31</v>
      </c>
      <c r="G20" s="14"/>
      <c r="H20" s="14" t="s">
        <v>5</v>
      </c>
      <c r="I20" s="7" t="s">
        <v>7</v>
      </c>
      <c r="J20" s="7" t="s">
        <v>6</v>
      </c>
      <c r="K20" s="12" t="s">
        <v>32</v>
      </c>
      <c r="L20" s="8">
        <v>530000000</v>
      </c>
      <c r="M20" s="8">
        <v>0</v>
      </c>
      <c r="N20" s="8">
        <v>530000000</v>
      </c>
      <c r="O20" s="8">
        <v>0</v>
      </c>
      <c r="P20" s="13">
        <v>297719184</v>
      </c>
      <c r="Q20" s="38">
        <f t="shared" si="2"/>
        <v>0.5617343094339623</v>
      </c>
      <c r="R20" s="8">
        <v>297457605</v>
      </c>
      <c r="S20" s="38">
        <f t="shared" si="3"/>
        <v>0.56124076415094337</v>
      </c>
      <c r="T20" s="8">
        <v>297457605</v>
      </c>
      <c r="U20" s="38">
        <f t="shared" si="4"/>
        <v>0.56124076415094337</v>
      </c>
    </row>
    <row r="21" spans="1:21" s="6" customFormat="1" ht="12" customHeight="1" x14ac:dyDescent="0.2">
      <c r="A21" s="15" t="s">
        <v>3</v>
      </c>
      <c r="B21" s="15" t="s">
        <v>8</v>
      </c>
      <c r="C21" s="15" t="s">
        <v>8</v>
      </c>
      <c r="D21" s="15" t="s">
        <v>33</v>
      </c>
      <c r="E21" s="15"/>
      <c r="F21" s="15"/>
      <c r="G21" s="15"/>
      <c r="H21" s="15" t="s">
        <v>5</v>
      </c>
      <c r="I21" s="4" t="s">
        <v>7</v>
      </c>
      <c r="J21" s="4" t="s">
        <v>6</v>
      </c>
      <c r="K21" s="11" t="s">
        <v>34</v>
      </c>
      <c r="L21" s="5">
        <f>SUM(L22:L28)</f>
        <v>4730166000</v>
      </c>
      <c r="M21" s="5">
        <f t="shared" ref="M21:U21" si="8">SUM(M22:M28)</f>
        <v>0</v>
      </c>
      <c r="N21" s="5">
        <f t="shared" si="8"/>
        <v>4730166000</v>
      </c>
      <c r="O21" s="5">
        <f t="shared" si="8"/>
        <v>0</v>
      </c>
      <c r="P21" s="5">
        <f t="shared" si="8"/>
        <v>2559202565.5999999</v>
      </c>
      <c r="Q21" s="37">
        <f t="shared" si="2"/>
        <v>0.54103863703726252</v>
      </c>
      <c r="R21" s="5">
        <f t="shared" si="8"/>
        <v>2557642825.6000004</v>
      </c>
      <c r="S21" s="37">
        <f t="shared" si="3"/>
        <v>0.54070889385277399</v>
      </c>
      <c r="T21" s="5">
        <f t="shared" si="8"/>
        <v>2557642825.6000004</v>
      </c>
      <c r="U21" s="37">
        <f t="shared" si="4"/>
        <v>0.54070889385277399</v>
      </c>
    </row>
    <row r="22" spans="1:21" ht="12" customHeight="1" x14ac:dyDescent="0.2">
      <c r="A22" s="14" t="s">
        <v>3</v>
      </c>
      <c r="B22" s="14" t="s">
        <v>8</v>
      </c>
      <c r="C22" s="14" t="s">
        <v>8</v>
      </c>
      <c r="D22" s="14" t="s">
        <v>33</v>
      </c>
      <c r="E22" s="14" t="s">
        <v>12</v>
      </c>
      <c r="F22" s="14"/>
      <c r="G22" s="14"/>
      <c r="H22" s="14" t="s">
        <v>5</v>
      </c>
      <c r="I22" s="7" t="s">
        <v>7</v>
      </c>
      <c r="J22" s="7" t="s">
        <v>6</v>
      </c>
      <c r="K22" s="12" t="s">
        <v>35</v>
      </c>
      <c r="L22" s="8">
        <v>1470000000</v>
      </c>
      <c r="M22" s="8">
        <v>0</v>
      </c>
      <c r="N22" s="8">
        <v>1470000000</v>
      </c>
      <c r="O22" s="8">
        <v>0</v>
      </c>
      <c r="P22" s="13">
        <v>760155249.20000005</v>
      </c>
      <c r="Q22" s="38">
        <f t="shared" si="2"/>
        <v>0.5171124144217687</v>
      </c>
      <c r="R22" s="8">
        <v>759549984</v>
      </c>
      <c r="S22" s="38">
        <f t="shared" si="3"/>
        <v>0.51670066938775505</v>
      </c>
      <c r="T22" s="8">
        <v>759549984</v>
      </c>
      <c r="U22" s="38">
        <f t="shared" si="4"/>
        <v>0.51670066938775505</v>
      </c>
    </row>
    <row r="23" spans="1:21" ht="12" customHeight="1" x14ac:dyDescent="0.2">
      <c r="A23" s="14" t="s">
        <v>3</v>
      </c>
      <c r="B23" s="14" t="s">
        <v>8</v>
      </c>
      <c r="C23" s="14" t="s">
        <v>8</v>
      </c>
      <c r="D23" s="14" t="s">
        <v>33</v>
      </c>
      <c r="E23" s="14" t="s">
        <v>15</v>
      </c>
      <c r="F23" s="14"/>
      <c r="G23" s="14"/>
      <c r="H23" s="14" t="s">
        <v>5</v>
      </c>
      <c r="I23" s="7" t="s">
        <v>7</v>
      </c>
      <c r="J23" s="7" t="s">
        <v>6</v>
      </c>
      <c r="K23" s="12" t="s">
        <v>36</v>
      </c>
      <c r="L23" s="8">
        <v>1040000000</v>
      </c>
      <c r="M23" s="8">
        <v>0</v>
      </c>
      <c r="N23" s="8">
        <v>1040000000</v>
      </c>
      <c r="O23" s="8">
        <v>0</v>
      </c>
      <c r="P23" s="13">
        <v>548006739.20000005</v>
      </c>
      <c r="Q23" s="38">
        <f t="shared" si="2"/>
        <v>0.52692955692307697</v>
      </c>
      <c r="R23" s="8">
        <v>547556673.60000002</v>
      </c>
      <c r="S23" s="38">
        <f t="shared" si="3"/>
        <v>0.52649680153846157</v>
      </c>
      <c r="T23" s="8">
        <v>547556673.60000002</v>
      </c>
      <c r="U23" s="38">
        <f t="shared" si="4"/>
        <v>0.52649680153846157</v>
      </c>
    </row>
    <row r="24" spans="1:21" ht="12" customHeight="1" x14ac:dyDescent="0.2">
      <c r="A24" s="14" t="s">
        <v>3</v>
      </c>
      <c r="B24" s="14" t="s">
        <v>8</v>
      </c>
      <c r="C24" s="14" t="s">
        <v>8</v>
      </c>
      <c r="D24" s="14" t="s">
        <v>33</v>
      </c>
      <c r="E24" s="14" t="s">
        <v>17</v>
      </c>
      <c r="F24" s="14"/>
      <c r="G24" s="14"/>
      <c r="H24" s="14" t="s">
        <v>5</v>
      </c>
      <c r="I24" s="7" t="s">
        <v>7</v>
      </c>
      <c r="J24" s="7" t="s">
        <v>6</v>
      </c>
      <c r="K24" s="12" t="s">
        <v>37</v>
      </c>
      <c r="L24" s="8">
        <v>932166000</v>
      </c>
      <c r="M24" s="8">
        <v>0</v>
      </c>
      <c r="N24" s="8">
        <v>932166000</v>
      </c>
      <c r="O24" s="8">
        <v>0</v>
      </c>
      <c r="P24" s="13">
        <v>578183870</v>
      </c>
      <c r="Q24" s="38">
        <f t="shared" si="2"/>
        <v>0.62025848400392203</v>
      </c>
      <c r="R24" s="8">
        <v>578183870</v>
      </c>
      <c r="S24" s="38">
        <f t="shared" si="3"/>
        <v>0.62025848400392203</v>
      </c>
      <c r="T24" s="8">
        <v>578183870</v>
      </c>
      <c r="U24" s="38">
        <f t="shared" si="4"/>
        <v>0.62025848400392203</v>
      </c>
    </row>
    <row r="25" spans="1:21" ht="12" customHeight="1" x14ac:dyDescent="0.2">
      <c r="A25" s="14" t="s">
        <v>3</v>
      </c>
      <c r="B25" s="14" t="s">
        <v>8</v>
      </c>
      <c r="C25" s="14" t="s">
        <v>8</v>
      </c>
      <c r="D25" s="14" t="s">
        <v>33</v>
      </c>
      <c r="E25" s="14" t="s">
        <v>19</v>
      </c>
      <c r="F25" s="14"/>
      <c r="G25" s="14"/>
      <c r="H25" s="14" t="s">
        <v>5</v>
      </c>
      <c r="I25" s="7" t="s">
        <v>7</v>
      </c>
      <c r="J25" s="7" t="s">
        <v>6</v>
      </c>
      <c r="K25" s="12" t="s">
        <v>38</v>
      </c>
      <c r="L25" s="8">
        <v>540000000</v>
      </c>
      <c r="M25" s="8">
        <v>0</v>
      </c>
      <c r="N25" s="8">
        <v>540000000</v>
      </c>
      <c r="O25" s="8">
        <v>0</v>
      </c>
      <c r="P25" s="13">
        <v>284929681.19999999</v>
      </c>
      <c r="Q25" s="38">
        <f t="shared" si="2"/>
        <v>0.52764755777777772</v>
      </c>
      <c r="R25" s="8">
        <v>284713028.39999998</v>
      </c>
      <c r="S25" s="38">
        <f t="shared" si="3"/>
        <v>0.52724634888888888</v>
      </c>
      <c r="T25" s="8">
        <v>284713028.39999998</v>
      </c>
      <c r="U25" s="38">
        <f t="shared" si="4"/>
        <v>0.52724634888888888</v>
      </c>
    </row>
    <row r="26" spans="1:21" ht="12" customHeight="1" x14ac:dyDescent="0.2">
      <c r="A26" s="14" t="s">
        <v>3</v>
      </c>
      <c r="B26" s="14" t="s">
        <v>8</v>
      </c>
      <c r="C26" s="14" t="s">
        <v>8</v>
      </c>
      <c r="D26" s="14" t="s">
        <v>33</v>
      </c>
      <c r="E26" s="14" t="s">
        <v>21</v>
      </c>
      <c r="F26" s="14"/>
      <c r="G26" s="14"/>
      <c r="H26" s="14" t="s">
        <v>5</v>
      </c>
      <c r="I26" s="7" t="s">
        <v>7</v>
      </c>
      <c r="J26" s="7" t="s">
        <v>6</v>
      </c>
      <c r="K26" s="12" t="s">
        <v>39</v>
      </c>
      <c r="L26" s="8">
        <v>65000000</v>
      </c>
      <c r="M26" s="8">
        <v>0</v>
      </c>
      <c r="N26" s="8">
        <v>65000000</v>
      </c>
      <c r="O26" s="8">
        <v>0</v>
      </c>
      <c r="P26" s="13">
        <v>31644574</v>
      </c>
      <c r="Q26" s="38">
        <f t="shared" si="2"/>
        <v>0.48683959999999998</v>
      </c>
      <c r="R26" s="8">
        <v>31627648.399999999</v>
      </c>
      <c r="S26" s="38">
        <f t="shared" si="3"/>
        <v>0.48657920615384614</v>
      </c>
      <c r="T26" s="8">
        <v>31627648.399999999</v>
      </c>
      <c r="U26" s="38">
        <f t="shared" si="4"/>
        <v>0.48657920615384614</v>
      </c>
    </row>
    <row r="27" spans="1:21" ht="12" customHeight="1" x14ac:dyDescent="0.2">
      <c r="A27" s="14" t="s">
        <v>3</v>
      </c>
      <c r="B27" s="14" t="s">
        <v>8</v>
      </c>
      <c r="C27" s="14" t="s">
        <v>8</v>
      </c>
      <c r="D27" s="14" t="s">
        <v>33</v>
      </c>
      <c r="E27" s="14" t="s">
        <v>23</v>
      </c>
      <c r="F27" s="14"/>
      <c r="G27" s="14"/>
      <c r="H27" s="14" t="s">
        <v>5</v>
      </c>
      <c r="I27" s="7" t="s">
        <v>7</v>
      </c>
      <c r="J27" s="7" t="s">
        <v>6</v>
      </c>
      <c r="K27" s="12" t="s">
        <v>40</v>
      </c>
      <c r="L27" s="8">
        <v>410000000</v>
      </c>
      <c r="M27" s="8">
        <v>0</v>
      </c>
      <c r="N27" s="8">
        <v>410000000</v>
      </c>
      <c r="O27" s="8">
        <v>0</v>
      </c>
      <c r="P27" s="13">
        <v>213759732.40000001</v>
      </c>
      <c r="Q27" s="38">
        <f t="shared" si="2"/>
        <v>0.52136520097560979</v>
      </c>
      <c r="R27" s="8">
        <v>213597236.40000001</v>
      </c>
      <c r="S27" s="38">
        <f t="shared" si="3"/>
        <v>0.52096886926829267</v>
      </c>
      <c r="T27" s="8">
        <v>213597236.40000001</v>
      </c>
      <c r="U27" s="38">
        <f t="shared" si="4"/>
        <v>0.52096886926829267</v>
      </c>
    </row>
    <row r="28" spans="1:21" ht="12" customHeight="1" x14ac:dyDescent="0.2">
      <c r="A28" s="14" t="s">
        <v>3</v>
      </c>
      <c r="B28" s="14" t="s">
        <v>8</v>
      </c>
      <c r="C28" s="14" t="s">
        <v>8</v>
      </c>
      <c r="D28" s="14" t="s">
        <v>33</v>
      </c>
      <c r="E28" s="14" t="s">
        <v>25</v>
      </c>
      <c r="F28" s="14"/>
      <c r="G28" s="14"/>
      <c r="H28" s="14" t="s">
        <v>5</v>
      </c>
      <c r="I28" s="7" t="s">
        <v>7</v>
      </c>
      <c r="J28" s="7" t="s">
        <v>6</v>
      </c>
      <c r="K28" s="12" t="s">
        <v>41</v>
      </c>
      <c r="L28" s="8">
        <v>273000000</v>
      </c>
      <c r="M28" s="8">
        <v>0</v>
      </c>
      <c r="N28" s="8">
        <v>273000000</v>
      </c>
      <c r="O28" s="8">
        <v>0</v>
      </c>
      <c r="P28" s="13">
        <v>142522719.59999999</v>
      </c>
      <c r="Q28" s="38">
        <f t="shared" si="2"/>
        <v>0.52206124395604392</v>
      </c>
      <c r="R28" s="8">
        <v>142414384.80000001</v>
      </c>
      <c r="S28" s="38">
        <f t="shared" si="3"/>
        <v>0.52166441318681323</v>
      </c>
      <c r="T28" s="8">
        <v>142414384.80000001</v>
      </c>
      <c r="U28" s="38">
        <f t="shared" si="4"/>
        <v>0.52166441318681323</v>
      </c>
    </row>
    <row r="29" spans="1:21" s="6" customFormat="1" ht="12" customHeight="1" x14ac:dyDescent="0.2">
      <c r="A29" s="15" t="s">
        <v>3</v>
      </c>
      <c r="B29" s="15" t="s">
        <v>8</v>
      </c>
      <c r="C29" s="15" t="s">
        <v>8</v>
      </c>
      <c r="D29" s="15" t="s">
        <v>42</v>
      </c>
      <c r="E29" s="15"/>
      <c r="F29" s="15"/>
      <c r="G29" s="15"/>
      <c r="H29" s="15" t="s">
        <v>5</v>
      </c>
      <c r="I29" s="4" t="s">
        <v>7</v>
      </c>
      <c r="J29" s="4" t="s">
        <v>6</v>
      </c>
      <c r="K29" s="11" t="s">
        <v>43</v>
      </c>
      <c r="L29" s="5">
        <f>+L30+L34+L35+L36</f>
        <v>2162485000</v>
      </c>
      <c r="M29" s="5">
        <f t="shared" ref="M29:U29" si="9">+M30+M34+M35+M36</f>
        <v>0</v>
      </c>
      <c r="N29" s="5">
        <f t="shared" si="9"/>
        <v>2137485000</v>
      </c>
      <c r="O29" s="5">
        <f t="shared" si="9"/>
        <v>25000000</v>
      </c>
      <c r="P29" s="5">
        <f t="shared" si="9"/>
        <v>1324556169</v>
      </c>
      <c r="Q29" s="37">
        <f t="shared" si="2"/>
        <v>0.61251577190130801</v>
      </c>
      <c r="R29" s="5">
        <f t="shared" si="9"/>
        <v>1158885152</v>
      </c>
      <c r="S29" s="37">
        <f t="shared" si="3"/>
        <v>0.53590436557941445</v>
      </c>
      <c r="T29" s="5">
        <f t="shared" si="9"/>
        <v>1158885152</v>
      </c>
      <c r="U29" s="37">
        <f t="shared" si="4"/>
        <v>0.53590436557941445</v>
      </c>
    </row>
    <row r="30" spans="1:21" s="6" customFormat="1" ht="12" customHeight="1" x14ac:dyDescent="0.2">
      <c r="A30" s="15" t="s">
        <v>3</v>
      </c>
      <c r="B30" s="15" t="s">
        <v>8</v>
      </c>
      <c r="C30" s="15" t="s">
        <v>8</v>
      </c>
      <c r="D30" s="15" t="s">
        <v>42</v>
      </c>
      <c r="E30" s="15" t="s">
        <v>12</v>
      </c>
      <c r="F30" s="15"/>
      <c r="G30" s="15"/>
      <c r="H30" s="15" t="s">
        <v>5</v>
      </c>
      <c r="I30" s="4" t="s">
        <v>7</v>
      </c>
      <c r="J30" s="4" t="s">
        <v>6</v>
      </c>
      <c r="K30" s="11" t="s">
        <v>44</v>
      </c>
      <c r="L30" s="5">
        <f>SUM(L31:L33)</f>
        <v>1022100000</v>
      </c>
      <c r="M30" s="5">
        <f t="shared" ref="M30:U30" si="10">SUM(M31:M33)</f>
        <v>0</v>
      </c>
      <c r="N30" s="5">
        <f t="shared" si="10"/>
        <v>1022100000</v>
      </c>
      <c r="O30" s="5">
        <f t="shared" si="10"/>
        <v>0</v>
      </c>
      <c r="P30" s="5">
        <f t="shared" si="10"/>
        <v>479958433</v>
      </c>
      <c r="Q30" s="37">
        <f t="shared" si="2"/>
        <v>0.46958069954016241</v>
      </c>
      <c r="R30" s="5">
        <f t="shared" si="10"/>
        <v>466868282</v>
      </c>
      <c r="S30" s="37">
        <f t="shared" si="3"/>
        <v>0.45677358575481852</v>
      </c>
      <c r="T30" s="5">
        <f t="shared" si="10"/>
        <v>466868282</v>
      </c>
      <c r="U30" s="37">
        <f t="shared" si="4"/>
        <v>0.45677358575481852</v>
      </c>
    </row>
    <row r="31" spans="1:21" ht="12" customHeight="1" x14ac:dyDescent="0.2">
      <c r="A31" s="14" t="s">
        <v>3</v>
      </c>
      <c r="B31" s="14" t="s">
        <v>8</v>
      </c>
      <c r="C31" s="14" t="s">
        <v>8</v>
      </c>
      <c r="D31" s="14" t="s">
        <v>42</v>
      </c>
      <c r="E31" s="14" t="s">
        <v>12</v>
      </c>
      <c r="F31" s="14" t="s">
        <v>12</v>
      </c>
      <c r="G31" s="14"/>
      <c r="H31" s="14" t="s">
        <v>5</v>
      </c>
      <c r="I31" s="7" t="s">
        <v>7</v>
      </c>
      <c r="J31" s="7" t="s">
        <v>6</v>
      </c>
      <c r="K31" s="12" t="s">
        <v>45</v>
      </c>
      <c r="L31" s="8">
        <v>783900000</v>
      </c>
      <c r="M31" s="8">
        <v>0</v>
      </c>
      <c r="N31" s="8">
        <v>783900000</v>
      </c>
      <c r="O31" s="8">
        <v>0</v>
      </c>
      <c r="P31" s="13">
        <v>340145737</v>
      </c>
      <c r="Q31" s="38">
        <f t="shared" si="2"/>
        <v>0.43391470468171961</v>
      </c>
      <c r="R31" s="8">
        <v>338521618</v>
      </c>
      <c r="S31" s="38">
        <f t="shared" si="3"/>
        <v>0.43184286005868094</v>
      </c>
      <c r="T31" s="8">
        <v>338521618</v>
      </c>
      <c r="U31" s="38">
        <f t="shared" si="4"/>
        <v>0.43184286005868094</v>
      </c>
    </row>
    <row r="32" spans="1:21" ht="12" customHeight="1" x14ac:dyDescent="0.2">
      <c r="A32" s="14" t="s">
        <v>3</v>
      </c>
      <c r="B32" s="14" t="s">
        <v>8</v>
      </c>
      <c r="C32" s="14" t="s">
        <v>8</v>
      </c>
      <c r="D32" s="14" t="s">
        <v>42</v>
      </c>
      <c r="E32" s="14" t="s">
        <v>12</v>
      </c>
      <c r="F32" s="14" t="s">
        <v>15</v>
      </c>
      <c r="G32" s="14"/>
      <c r="H32" s="14" t="s">
        <v>5</v>
      </c>
      <c r="I32" s="7" t="s">
        <v>7</v>
      </c>
      <c r="J32" s="7" t="s">
        <v>6</v>
      </c>
      <c r="K32" s="12" t="s">
        <v>46</v>
      </c>
      <c r="L32" s="8">
        <v>186400000</v>
      </c>
      <c r="M32" s="8">
        <v>0</v>
      </c>
      <c r="N32" s="8">
        <v>186400000</v>
      </c>
      <c r="O32" s="8">
        <v>0</v>
      </c>
      <c r="P32" s="13">
        <v>111155322</v>
      </c>
      <c r="Q32" s="38">
        <f t="shared" si="2"/>
        <v>0.59632683476394854</v>
      </c>
      <c r="R32" s="8">
        <v>99699676</v>
      </c>
      <c r="S32" s="38">
        <f t="shared" si="3"/>
        <v>0.53486950643776821</v>
      </c>
      <c r="T32" s="8">
        <v>99699676</v>
      </c>
      <c r="U32" s="38">
        <f t="shared" si="4"/>
        <v>0.53486950643776821</v>
      </c>
    </row>
    <row r="33" spans="1:21" ht="12" customHeight="1" x14ac:dyDescent="0.2">
      <c r="A33" s="14" t="s">
        <v>3</v>
      </c>
      <c r="B33" s="14" t="s">
        <v>8</v>
      </c>
      <c r="C33" s="14" t="s">
        <v>8</v>
      </c>
      <c r="D33" s="14" t="s">
        <v>42</v>
      </c>
      <c r="E33" s="14" t="s">
        <v>12</v>
      </c>
      <c r="F33" s="14" t="s">
        <v>17</v>
      </c>
      <c r="G33" s="14"/>
      <c r="H33" s="14" t="s">
        <v>5</v>
      </c>
      <c r="I33" s="7" t="s">
        <v>7</v>
      </c>
      <c r="J33" s="7" t="s">
        <v>6</v>
      </c>
      <c r="K33" s="12" t="s">
        <v>47</v>
      </c>
      <c r="L33" s="8">
        <v>51800000</v>
      </c>
      <c r="M33" s="8">
        <v>0</v>
      </c>
      <c r="N33" s="8">
        <v>51800000</v>
      </c>
      <c r="O33" s="8">
        <v>0</v>
      </c>
      <c r="P33" s="13">
        <v>28657374</v>
      </c>
      <c r="Q33" s="38">
        <f t="shared" si="2"/>
        <v>0.55323115830115832</v>
      </c>
      <c r="R33" s="8">
        <v>28646988</v>
      </c>
      <c r="S33" s="38">
        <f t="shared" si="3"/>
        <v>0.5530306563706564</v>
      </c>
      <c r="T33" s="8">
        <v>28646988</v>
      </c>
      <c r="U33" s="38">
        <f t="shared" si="4"/>
        <v>0.5530306563706564</v>
      </c>
    </row>
    <row r="34" spans="1:21" s="6" customFormat="1" ht="12" customHeight="1" x14ac:dyDescent="0.2">
      <c r="A34" s="15" t="s">
        <v>3</v>
      </c>
      <c r="B34" s="15" t="s">
        <v>8</v>
      </c>
      <c r="C34" s="15" t="s">
        <v>8</v>
      </c>
      <c r="D34" s="15" t="s">
        <v>42</v>
      </c>
      <c r="E34" s="15" t="s">
        <v>15</v>
      </c>
      <c r="F34" s="15"/>
      <c r="G34" s="15"/>
      <c r="H34" s="15" t="s">
        <v>5</v>
      </c>
      <c r="I34" s="4" t="s">
        <v>7</v>
      </c>
      <c r="J34" s="4" t="s">
        <v>6</v>
      </c>
      <c r="K34" s="11" t="s">
        <v>48</v>
      </c>
      <c r="L34" s="5">
        <v>1018885000</v>
      </c>
      <c r="M34" s="5">
        <v>0</v>
      </c>
      <c r="N34" s="5">
        <v>1018885000</v>
      </c>
      <c r="O34" s="5">
        <v>0</v>
      </c>
      <c r="P34" s="16">
        <v>796382136</v>
      </c>
      <c r="Q34" s="37">
        <f t="shared" si="2"/>
        <v>0.78162121927401029</v>
      </c>
      <c r="R34" s="5">
        <v>643801586</v>
      </c>
      <c r="S34" s="37">
        <f t="shared" si="3"/>
        <v>0.6318687447552962</v>
      </c>
      <c r="T34" s="5">
        <v>643801586</v>
      </c>
      <c r="U34" s="37">
        <f t="shared" si="4"/>
        <v>0.6318687447552962</v>
      </c>
    </row>
    <row r="35" spans="1:21" s="6" customFormat="1" ht="12" customHeight="1" x14ac:dyDescent="0.2">
      <c r="A35" s="15" t="s">
        <v>3</v>
      </c>
      <c r="B35" s="15" t="s">
        <v>8</v>
      </c>
      <c r="C35" s="15" t="s">
        <v>8</v>
      </c>
      <c r="D35" s="15" t="s">
        <v>42</v>
      </c>
      <c r="E35" s="15" t="s">
        <v>49</v>
      </c>
      <c r="F35" s="15"/>
      <c r="G35" s="15"/>
      <c r="H35" s="15" t="s">
        <v>5</v>
      </c>
      <c r="I35" s="4" t="s">
        <v>7</v>
      </c>
      <c r="J35" s="4" t="s">
        <v>6</v>
      </c>
      <c r="K35" s="11" t="s">
        <v>50</v>
      </c>
      <c r="L35" s="5">
        <v>25000000</v>
      </c>
      <c r="M35" s="5">
        <v>0</v>
      </c>
      <c r="N35" s="5">
        <v>0</v>
      </c>
      <c r="O35" s="5">
        <v>25000000</v>
      </c>
      <c r="P35" s="16">
        <v>0</v>
      </c>
      <c r="Q35" s="37">
        <f t="shared" si="2"/>
        <v>0</v>
      </c>
      <c r="R35" s="5">
        <v>0</v>
      </c>
      <c r="S35" s="37">
        <f t="shared" si="3"/>
        <v>0</v>
      </c>
      <c r="T35" s="5">
        <v>0</v>
      </c>
      <c r="U35" s="37">
        <f t="shared" si="4"/>
        <v>0</v>
      </c>
    </row>
    <row r="36" spans="1:21" s="6" customFormat="1" ht="12" customHeight="1" x14ac:dyDescent="0.2">
      <c r="A36" s="15" t="s">
        <v>3</v>
      </c>
      <c r="B36" s="15" t="s">
        <v>8</v>
      </c>
      <c r="C36" s="15" t="s">
        <v>8</v>
      </c>
      <c r="D36" s="15" t="s">
        <v>42</v>
      </c>
      <c r="E36" s="15" t="s">
        <v>51</v>
      </c>
      <c r="F36" s="15"/>
      <c r="G36" s="15"/>
      <c r="H36" s="15" t="s">
        <v>5</v>
      </c>
      <c r="I36" s="4" t="s">
        <v>7</v>
      </c>
      <c r="J36" s="4" t="s">
        <v>6</v>
      </c>
      <c r="K36" s="11" t="s">
        <v>52</v>
      </c>
      <c r="L36" s="5">
        <v>96500000</v>
      </c>
      <c r="M36" s="5">
        <v>0</v>
      </c>
      <c r="N36" s="5">
        <v>96500000</v>
      </c>
      <c r="O36" s="5">
        <v>0</v>
      </c>
      <c r="P36" s="16">
        <v>48215600</v>
      </c>
      <c r="Q36" s="37">
        <f t="shared" si="2"/>
        <v>0.49964352331606215</v>
      </c>
      <c r="R36" s="5">
        <v>48215284</v>
      </c>
      <c r="S36" s="37">
        <f t="shared" si="3"/>
        <v>0.49964024870466323</v>
      </c>
      <c r="T36" s="5">
        <v>48215284</v>
      </c>
      <c r="U36" s="37">
        <f t="shared" si="4"/>
        <v>0.49964024870466323</v>
      </c>
    </row>
    <row r="37" spans="1:21" s="6" customFormat="1" ht="12" customHeight="1" x14ac:dyDescent="0.2">
      <c r="A37" s="15" t="s">
        <v>3</v>
      </c>
      <c r="B37" s="15" t="s">
        <v>8</v>
      </c>
      <c r="C37" s="15" t="s">
        <v>8</v>
      </c>
      <c r="D37" s="15" t="s">
        <v>53</v>
      </c>
      <c r="E37" s="15"/>
      <c r="F37" s="15"/>
      <c r="G37" s="15"/>
      <c r="H37" s="15" t="s">
        <v>5</v>
      </c>
      <c r="I37" s="4" t="s">
        <v>7</v>
      </c>
      <c r="J37" s="4" t="s">
        <v>6</v>
      </c>
      <c r="K37" s="11" t="s">
        <v>54</v>
      </c>
      <c r="L37" s="5">
        <v>0</v>
      </c>
      <c r="M37" s="5">
        <v>0</v>
      </c>
      <c r="N37" s="5">
        <v>0</v>
      </c>
      <c r="O37" s="5">
        <v>0</v>
      </c>
      <c r="P37" s="16">
        <v>0</v>
      </c>
      <c r="Q37" s="37">
        <v>0</v>
      </c>
      <c r="R37" s="5">
        <v>0</v>
      </c>
      <c r="S37" s="37">
        <v>0</v>
      </c>
      <c r="T37" s="5">
        <v>0</v>
      </c>
      <c r="U37" s="37">
        <v>0</v>
      </c>
    </row>
    <row r="38" spans="1:21" s="6" customFormat="1" ht="12" customHeight="1" x14ac:dyDescent="0.2">
      <c r="A38" s="15" t="s">
        <v>3</v>
      </c>
      <c r="B38" s="15" t="s">
        <v>33</v>
      </c>
      <c r="C38" s="15"/>
      <c r="D38" s="15"/>
      <c r="E38" s="15"/>
      <c r="F38" s="15"/>
      <c r="G38" s="15"/>
      <c r="H38" s="15" t="s">
        <v>5</v>
      </c>
      <c r="I38" s="4" t="s">
        <v>7</v>
      </c>
      <c r="J38" s="4" t="s">
        <v>6</v>
      </c>
      <c r="K38" s="11" t="s">
        <v>55</v>
      </c>
      <c r="L38" s="5">
        <f>+L39+L43</f>
        <v>3744482000</v>
      </c>
      <c r="M38" s="5">
        <f t="shared" ref="M38:U38" si="11">+M39+M43</f>
        <v>0</v>
      </c>
      <c r="N38" s="5">
        <f t="shared" si="11"/>
        <v>3286531720.9400001</v>
      </c>
      <c r="O38" s="5">
        <f t="shared" si="11"/>
        <v>457950279.06000006</v>
      </c>
      <c r="P38" s="5">
        <f t="shared" si="11"/>
        <v>3115788077.9400001</v>
      </c>
      <c r="Q38" s="37">
        <f t="shared" si="2"/>
        <v>0.83210123000724801</v>
      </c>
      <c r="R38" s="5">
        <f t="shared" si="11"/>
        <v>1068295458.79</v>
      </c>
      <c r="S38" s="37">
        <f t="shared" si="3"/>
        <v>0.28529859638529442</v>
      </c>
      <c r="T38" s="5">
        <f t="shared" si="11"/>
        <v>728082300.78999996</v>
      </c>
      <c r="U38" s="37">
        <f t="shared" si="4"/>
        <v>0.19444139424091236</v>
      </c>
    </row>
    <row r="39" spans="1:21" s="6" customFormat="1" ht="12" customHeight="1" x14ac:dyDescent="0.2">
      <c r="A39" s="15" t="s">
        <v>3</v>
      </c>
      <c r="B39" s="15" t="s">
        <v>33</v>
      </c>
      <c r="C39" s="15" t="s">
        <v>8</v>
      </c>
      <c r="D39" s="15"/>
      <c r="E39" s="15"/>
      <c r="F39" s="15"/>
      <c r="G39" s="15"/>
      <c r="H39" s="15" t="s">
        <v>5</v>
      </c>
      <c r="I39" s="4" t="s">
        <v>7</v>
      </c>
      <c r="J39" s="4" t="s">
        <v>6</v>
      </c>
      <c r="K39" s="11" t="s">
        <v>56</v>
      </c>
      <c r="L39" s="5">
        <f>+L40</f>
        <v>2328354000</v>
      </c>
      <c r="M39" s="5">
        <f t="shared" ref="M39:U41" si="12">+M40</f>
        <v>0</v>
      </c>
      <c r="N39" s="5">
        <f t="shared" si="12"/>
        <v>2152468328.54</v>
      </c>
      <c r="O39" s="5">
        <f t="shared" si="12"/>
        <v>175885671.46000001</v>
      </c>
      <c r="P39" s="5">
        <f t="shared" si="12"/>
        <v>2152468328.54</v>
      </c>
      <c r="Q39" s="37">
        <f t="shared" si="2"/>
        <v>0.92445922249795343</v>
      </c>
      <c r="R39" s="5">
        <f t="shared" si="12"/>
        <v>403325222.54000002</v>
      </c>
      <c r="S39" s="37">
        <f t="shared" si="3"/>
        <v>0.17322332537921639</v>
      </c>
      <c r="T39" s="5">
        <f t="shared" si="12"/>
        <v>69901964.540000007</v>
      </c>
      <c r="U39" s="37">
        <f t="shared" si="4"/>
        <v>3.0022051861529651E-2</v>
      </c>
    </row>
    <row r="40" spans="1:21" s="6" customFormat="1" ht="12" customHeight="1" x14ac:dyDescent="0.2">
      <c r="A40" s="15" t="s">
        <v>3</v>
      </c>
      <c r="B40" s="15" t="s">
        <v>33</v>
      </c>
      <c r="C40" s="15" t="s">
        <v>8</v>
      </c>
      <c r="D40" s="15" t="s">
        <v>8</v>
      </c>
      <c r="E40" s="15"/>
      <c r="F40" s="15"/>
      <c r="G40" s="15"/>
      <c r="H40" s="15" t="s">
        <v>5</v>
      </c>
      <c r="I40" s="4" t="s">
        <v>7</v>
      </c>
      <c r="J40" s="4" t="s">
        <v>6</v>
      </c>
      <c r="K40" s="11" t="s">
        <v>57</v>
      </c>
      <c r="L40" s="5">
        <f>+L41</f>
        <v>2328354000</v>
      </c>
      <c r="M40" s="5">
        <f t="shared" si="12"/>
        <v>0</v>
      </c>
      <c r="N40" s="5">
        <f t="shared" si="12"/>
        <v>2152468328.54</v>
      </c>
      <c r="O40" s="5">
        <f t="shared" si="12"/>
        <v>175885671.46000001</v>
      </c>
      <c r="P40" s="5">
        <f t="shared" si="12"/>
        <v>2152468328.54</v>
      </c>
      <c r="Q40" s="37">
        <f t="shared" si="2"/>
        <v>0.92445922249795343</v>
      </c>
      <c r="R40" s="5">
        <f t="shared" si="12"/>
        <v>403325222.54000002</v>
      </c>
      <c r="S40" s="37">
        <f t="shared" si="3"/>
        <v>0.17322332537921639</v>
      </c>
      <c r="T40" s="5">
        <f t="shared" si="12"/>
        <v>69901964.540000007</v>
      </c>
      <c r="U40" s="37">
        <f t="shared" si="4"/>
        <v>3.0022051861529651E-2</v>
      </c>
    </row>
    <row r="41" spans="1:21" s="6" customFormat="1" ht="12" customHeight="1" x14ac:dyDescent="0.2">
      <c r="A41" s="15" t="s">
        <v>3</v>
      </c>
      <c r="B41" s="15" t="s">
        <v>33</v>
      </c>
      <c r="C41" s="15" t="s">
        <v>8</v>
      </c>
      <c r="D41" s="15" t="s">
        <v>8</v>
      </c>
      <c r="E41" s="15" t="s">
        <v>12</v>
      </c>
      <c r="F41" s="15"/>
      <c r="G41" s="15"/>
      <c r="H41" s="15" t="s">
        <v>5</v>
      </c>
      <c r="I41" s="4" t="s">
        <v>7</v>
      </c>
      <c r="J41" s="4" t="s">
        <v>6</v>
      </c>
      <c r="K41" s="11" t="s">
        <v>58</v>
      </c>
      <c r="L41" s="5">
        <f>+L42</f>
        <v>2328354000</v>
      </c>
      <c r="M41" s="5">
        <f t="shared" si="12"/>
        <v>0</v>
      </c>
      <c r="N41" s="5">
        <f t="shared" si="12"/>
        <v>2152468328.54</v>
      </c>
      <c r="O41" s="5">
        <f t="shared" si="12"/>
        <v>175885671.46000001</v>
      </c>
      <c r="P41" s="5">
        <f t="shared" si="12"/>
        <v>2152468328.54</v>
      </c>
      <c r="Q41" s="37">
        <f t="shared" si="2"/>
        <v>0.92445922249795343</v>
      </c>
      <c r="R41" s="5">
        <f t="shared" si="12"/>
        <v>403325222.54000002</v>
      </c>
      <c r="S41" s="37">
        <f t="shared" si="3"/>
        <v>0.17322332537921639</v>
      </c>
      <c r="T41" s="5">
        <f t="shared" si="12"/>
        <v>69901964.540000007</v>
      </c>
      <c r="U41" s="37">
        <f t="shared" si="4"/>
        <v>3.0022051861529651E-2</v>
      </c>
    </row>
    <row r="42" spans="1:21" ht="12" customHeight="1" x14ac:dyDescent="0.2">
      <c r="A42" s="14" t="s">
        <v>3</v>
      </c>
      <c r="B42" s="14" t="s">
        <v>33</v>
      </c>
      <c r="C42" s="14" t="s">
        <v>8</v>
      </c>
      <c r="D42" s="14" t="s">
        <v>8</v>
      </c>
      <c r="E42" s="14" t="s">
        <v>12</v>
      </c>
      <c r="F42" s="14" t="s">
        <v>15</v>
      </c>
      <c r="G42" s="14"/>
      <c r="H42" s="14" t="s">
        <v>5</v>
      </c>
      <c r="I42" s="7" t="s">
        <v>7</v>
      </c>
      <c r="J42" s="7" t="s">
        <v>6</v>
      </c>
      <c r="K42" s="12" t="s">
        <v>59</v>
      </c>
      <c r="L42" s="8">
        <v>2328354000</v>
      </c>
      <c r="M42" s="8">
        <v>0</v>
      </c>
      <c r="N42" s="8">
        <v>2152468328.54</v>
      </c>
      <c r="O42" s="8">
        <v>175885671.46000001</v>
      </c>
      <c r="P42" s="13">
        <v>2152468328.54</v>
      </c>
      <c r="Q42" s="38">
        <f t="shared" si="2"/>
        <v>0.92445922249795343</v>
      </c>
      <c r="R42" s="8">
        <v>403325222.54000002</v>
      </c>
      <c r="S42" s="38">
        <f t="shared" si="3"/>
        <v>0.17322332537921639</v>
      </c>
      <c r="T42" s="8">
        <v>69901964.540000007</v>
      </c>
      <c r="U42" s="38">
        <f t="shared" si="4"/>
        <v>3.0022051861529651E-2</v>
      </c>
    </row>
    <row r="43" spans="1:21" s="6" customFormat="1" ht="12" customHeight="1" x14ac:dyDescent="0.2">
      <c r="A43" s="15" t="s">
        <v>3</v>
      </c>
      <c r="B43" s="15" t="s">
        <v>33</v>
      </c>
      <c r="C43" s="15" t="s">
        <v>33</v>
      </c>
      <c r="D43" s="15"/>
      <c r="E43" s="15"/>
      <c r="F43" s="15"/>
      <c r="G43" s="15"/>
      <c r="H43" s="15" t="s">
        <v>5</v>
      </c>
      <c r="I43" s="4" t="s">
        <v>7</v>
      </c>
      <c r="J43" s="4" t="s">
        <v>6</v>
      </c>
      <c r="K43" s="11" t="s">
        <v>60</v>
      </c>
      <c r="L43" s="5">
        <f>+L44+L54</f>
        <v>1416128000</v>
      </c>
      <c r="M43" s="5">
        <f t="shared" ref="M43:U43" si="13">+M44+M54</f>
        <v>0</v>
      </c>
      <c r="N43" s="5">
        <f t="shared" si="13"/>
        <v>1134063392.4000001</v>
      </c>
      <c r="O43" s="5">
        <f t="shared" si="13"/>
        <v>282064607.60000002</v>
      </c>
      <c r="P43" s="5">
        <f t="shared" si="13"/>
        <v>963319749.39999998</v>
      </c>
      <c r="Q43" s="37">
        <f t="shared" si="2"/>
        <v>0.68024906604487734</v>
      </c>
      <c r="R43" s="5">
        <f t="shared" si="13"/>
        <v>664970236.25</v>
      </c>
      <c r="S43" s="37">
        <f t="shared" si="3"/>
        <v>0.46956930182158674</v>
      </c>
      <c r="T43" s="5">
        <f t="shared" si="13"/>
        <v>658180336.25</v>
      </c>
      <c r="U43" s="37">
        <f t="shared" si="4"/>
        <v>0.46477460812158222</v>
      </c>
    </row>
    <row r="44" spans="1:21" s="6" customFormat="1" ht="12" customHeight="1" x14ac:dyDescent="0.2">
      <c r="A44" s="15" t="s">
        <v>3</v>
      </c>
      <c r="B44" s="15" t="s">
        <v>33</v>
      </c>
      <c r="C44" s="15" t="s">
        <v>33</v>
      </c>
      <c r="D44" s="15" t="s">
        <v>8</v>
      </c>
      <c r="E44" s="15"/>
      <c r="F44" s="15"/>
      <c r="G44" s="15"/>
      <c r="H44" s="15" t="s">
        <v>5</v>
      </c>
      <c r="I44" s="4" t="s">
        <v>7</v>
      </c>
      <c r="J44" s="4" t="s">
        <v>6</v>
      </c>
      <c r="K44" s="11" t="s">
        <v>61</v>
      </c>
      <c r="L44" s="5">
        <f>+L45+L48+L52</f>
        <v>40771000</v>
      </c>
      <c r="M44" s="5">
        <f t="shared" ref="M44:U44" si="14">+M45+M48+M52</f>
        <v>0</v>
      </c>
      <c r="N44" s="5">
        <f t="shared" si="14"/>
        <v>24548450.829999998</v>
      </c>
      <c r="O44" s="5">
        <f t="shared" si="14"/>
        <v>16222549.17</v>
      </c>
      <c r="P44" s="5">
        <f t="shared" si="14"/>
        <v>24548450.829999998</v>
      </c>
      <c r="Q44" s="37">
        <f t="shared" si="2"/>
        <v>0.60210568369674522</v>
      </c>
      <c r="R44" s="5">
        <f t="shared" si="14"/>
        <v>10188601.83</v>
      </c>
      <c r="S44" s="37">
        <f t="shared" si="3"/>
        <v>0.24989825684923106</v>
      </c>
      <c r="T44" s="5">
        <f t="shared" si="14"/>
        <v>10188601.83</v>
      </c>
      <c r="U44" s="37">
        <f t="shared" si="4"/>
        <v>0.24989825684923106</v>
      </c>
    </row>
    <row r="45" spans="1:21" s="6" customFormat="1" ht="12" customHeight="1" x14ac:dyDescent="0.2">
      <c r="A45" s="15" t="s">
        <v>3</v>
      </c>
      <c r="B45" s="15" t="s">
        <v>33</v>
      </c>
      <c r="C45" s="15" t="s">
        <v>33</v>
      </c>
      <c r="D45" s="15" t="s">
        <v>8</v>
      </c>
      <c r="E45" s="15" t="s">
        <v>15</v>
      </c>
      <c r="F45" s="15"/>
      <c r="G45" s="15"/>
      <c r="H45" s="15" t="s">
        <v>5</v>
      </c>
      <c r="I45" s="4" t="s">
        <v>7</v>
      </c>
      <c r="J45" s="4" t="s">
        <v>6</v>
      </c>
      <c r="K45" s="11" t="s">
        <v>62</v>
      </c>
      <c r="L45" s="5">
        <f>+L46+L47</f>
        <v>15700000</v>
      </c>
      <c r="M45" s="5">
        <f t="shared" ref="M45:U45" si="15">+M46+M47</f>
        <v>0</v>
      </c>
      <c r="N45" s="5">
        <f t="shared" si="15"/>
        <v>9976621</v>
      </c>
      <c r="O45" s="5">
        <f t="shared" si="15"/>
        <v>5723379</v>
      </c>
      <c r="P45" s="5">
        <f t="shared" si="15"/>
        <v>9976621</v>
      </c>
      <c r="Q45" s="37">
        <f t="shared" si="2"/>
        <v>0.63545356687898091</v>
      </c>
      <c r="R45" s="5">
        <f t="shared" si="15"/>
        <v>1790821</v>
      </c>
      <c r="S45" s="37">
        <f t="shared" si="3"/>
        <v>0.11406503184713376</v>
      </c>
      <c r="T45" s="5">
        <f t="shared" si="15"/>
        <v>1790821</v>
      </c>
      <c r="U45" s="37">
        <f t="shared" si="4"/>
        <v>0.11406503184713376</v>
      </c>
    </row>
    <row r="46" spans="1:21" ht="12" customHeight="1" x14ac:dyDescent="0.2">
      <c r="A46" s="14" t="s">
        <v>3</v>
      </c>
      <c r="B46" s="14" t="s">
        <v>33</v>
      </c>
      <c r="C46" s="14" t="s">
        <v>33</v>
      </c>
      <c r="D46" s="14" t="s">
        <v>8</v>
      </c>
      <c r="E46" s="14" t="s">
        <v>15</v>
      </c>
      <c r="F46" s="14" t="s">
        <v>17</v>
      </c>
      <c r="G46" s="14"/>
      <c r="H46" s="14" t="s">
        <v>5</v>
      </c>
      <c r="I46" s="7" t="s">
        <v>7</v>
      </c>
      <c r="J46" s="7" t="s">
        <v>6</v>
      </c>
      <c r="K46" s="12" t="s">
        <v>63</v>
      </c>
      <c r="L46" s="8">
        <v>3700000</v>
      </c>
      <c r="M46" s="8">
        <v>0</v>
      </c>
      <c r="N46" s="8">
        <v>1790821</v>
      </c>
      <c r="O46" s="8">
        <v>1909179</v>
      </c>
      <c r="P46" s="13">
        <v>1790821</v>
      </c>
      <c r="Q46" s="38">
        <f t="shared" si="2"/>
        <v>0.48400567567567565</v>
      </c>
      <c r="R46" s="8">
        <v>1790821</v>
      </c>
      <c r="S46" s="38">
        <f t="shared" si="3"/>
        <v>0.48400567567567565</v>
      </c>
      <c r="T46" s="8">
        <v>1790821</v>
      </c>
      <c r="U46" s="38">
        <f t="shared" si="4"/>
        <v>0.48400567567567565</v>
      </c>
    </row>
    <row r="47" spans="1:21" ht="12" customHeight="1" x14ac:dyDescent="0.2">
      <c r="A47" s="14" t="s">
        <v>3</v>
      </c>
      <c r="B47" s="14" t="s">
        <v>33</v>
      </c>
      <c r="C47" s="14" t="s">
        <v>33</v>
      </c>
      <c r="D47" s="14" t="s">
        <v>8</v>
      </c>
      <c r="E47" s="14" t="s">
        <v>15</v>
      </c>
      <c r="F47" s="14" t="s">
        <v>27</v>
      </c>
      <c r="G47" s="14"/>
      <c r="H47" s="14" t="s">
        <v>5</v>
      </c>
      <c r="I47" s="7" t="s">
        <v>7</v>
      </c>
      <c r="J47" s="7" t="s">
        <v>6</v>
      </c>
      <c r="K47" s="12" t="s">
        <v>64</v>
      </c>
      <c r="L47" s="8">
        <v>12000000</v>
      </c>
      <c r="M47" s="8">
        <v>0</v>
      </c>
      <c r="N47" s="8">
        <v>8185800</v>
      </c>
      <c r="O47" s="8">
        <v>3814200</v>
      </c>
      <c r="P47" s="13">
        <v>8185800</v>
      </c>
      <c r="Q47" s="38">
        <f t="shared" si="2"/>
        <v>0.68215000000000003</v>
      </c>
      <c r="R47" s="8">
        <v>0</v>
      </c>
      <c r="S47" s="38">
        <f t="shared" si="3"/>
        <v>0</v>
      </c>
      <c r="T47" s="8">
        <v>0</v>
      </c>
      <c r="U47" s="38">
        <f t="shared" si="4"/>
        <v>0</v>
      </c>
    </row>
    <row r="48" spans="1:21" s="6" customFormat="1" ht="12" customHeight="1" x14ac:dyDescent="0.2">
      <c r="A48" s="15" t="s">
        <v>3</v>
      </c>
      <c r="B48" s="15" t="s">
        <v>33</v>
      </c>
      <c r="C48" s="15" t="s">
        <v>33</v>
      </c>
      <c r="D48" s="15" t="s">
        <v>8</v>
      </c>
      <c r="E48" s="15" t="s">
        <v>17</v>
      </c>
      <c r="F48" s="15"/>
      <c r="G48" s="15"/>
      <c r="H48" s="15" t="s">
        <v>5</v>
      </c>
      <c r="I48" s="4" t="s">
        <v>7</v>
      </c>
      <c r="J48" s="4" t="s">
        <v>6</v>
      </c>
      <c r="K48" s="11" t="s">
        <v>65</v>
      </c>
      <c r="L48" s="5">
        <f>SUM(L49:L51)</f>
        <v>24570000</v>
      </c>
      <c r="M48" s="5">
        <f t="shared" ref="M48:T48" si="16">SUM(M49:M51)</f>
        <v>0</v>
      </c>
      <c r="N48" s="5">
        <f t="shared" si="16"/>
        <v>14181829.83</v>
      </c>
      <c r="O48" s="5">
        <f t="shared" si="16"/>
        <v>10388170.17</v>
      </c>
      <c r="P48" s="5">
        <f t="shared" si="16"/>
        <v>14181829.83</v>
      </c>
      <c r="Q48" s="37">
        <f t="shared" si="2"/>
        <v>0.57720105128205124</v>
      </c>
      <c r="R48" s="5">
        <f t="shared" si="16"/>
        <v>8007780.8300000001</v>
      </c>
      <c r="S48" s="37">
        <f t="shared" si="3"/>
        <v>0.32591700569800569</v>
      </c>
      <c r="T48" s="5">
        <f t="shared" si="16"/>
        <v>8007780.8300000001</v>
      </c>
      <c r="U48" s="37">
        <f t="shared" si="4"/>
        <v>0.32591700569800569</v>
      </c>
    </row>
    <row r="49" spans="1:21" ht="12" customHeight="1" x14ac:dyDescent="0.2">
      <c r="A49" s="14" t="s">
        <v>3</v>
      </c>
      <c r="B49" s="14" t="s">
        <v>33</v>
      </c>
      <c r="C49" s="14" t="s">
        <v>33</v>
      </c>
      <c r="D49" s="14" t="s">
        <v>8</v>
      </c>
      <c r="E49" s="14" t="s">
        <v>17</v>
      </c>
      <c r="F49" s="14" t="s">
        <v>15</v>
      </c>
      <c r="G49" s="14"/>
      <c r="H49" s="14" t="s">
        <v>5</v>
      </c>
      <c r="I49" s="7" t="s">
        <v>7</v>
      </c>
      <c r="J49" s="7" t="s">
        <v>6</v>
      </c>
      <c r="K49" s="12" t="s">
        <v>66</v>
      </c>
      <c r="L49" s="8">
        <v>1550000</v>
      </c>
      <c r="M49" s="8">
        <v>0</v>
      </c>
      <c r="N49" s="8">
        <v>296770</v>
      </c>
      <c r="O49" s="8">
        <v>1253230</v>
      </c>
      <c r="P49" s="13">
        <v>296770</v>
      </c>
      <c r="Q49" s="38">
        <f t="shared" si="2"/>
        <v>0.19146451612903226</v>
      </c>
      <c r="R49" s="8">
        <v>296770</v>
      </c>
      <c r="S49" s="38">
        <f t="shared" si="3"/>
        <v>0.19146451612903226</v>
      </c>
      <c r="T49" s="8">
        <v>296770</v>
      </c>
      <c r="U49" s="38">
        <f t="shared" si="4"/>
        <v>0.19146451612903226</v>
      </c>
    </row>
    <row r="50" spans="1:21" ht="12" customHeight="1" x14ac:dyDescent="0.2">
      <c r="A50" s="14" t="s">
        <v>3</v>
      </c>
      <c r="B50" s="14" t="s">
        <v>33</v>
      </c>
      <c r="C50" s="14" t="s">
        <v>33</v>
      </c>
      <c r="D50" s="14" t="s">
        <v>8</v>
      </c>
      <c r="E50" s="14" t="s">
        <v>17</v>
      </c>
      <c r="F50" s="14" t="s">
        <v>17</v>
      </c>
      <c r="G50" s="14"/>
      <c r="H50" s="14" t="s">
        <v>5</v>
      </c>
      <c r="I50" s="7" t="s">
        <v>7</v>
      </c>
      <c r="J50" s="7" t="s">
        <v>6</v>
      </c>
      <c r="K50" s="12" t="s">
        <v>67</v>
      </c>
      <c r="L50" s="8">
        <v>14119000</v>
      </c>
      <c r="M50" s="8">
        <v>0</v>
      </c>
      <c r="N50" s="8">
        <v>12740048.33</v>
      </c>
      <c r="O50" s="8">
        <v>1378951.67</v>
      </c>
      <c r="P50" s="13">
        <v>12740048.33</v>
      </c>
      <c r="Q50" s="38">
        <f t="shared" si="2"/>
        <v>0.90233361640342802</v>
      </c>
      <c r="R50" s="8">
        <v>6565999.3300000001</v>
      </c>
      <c r="S50" s="38">
        <f t="shared" si="3"/>
        <v>0.46504705219916426</v>
      </c>
      <c r="T50" s="8">
        <v>6565999.3300000001</v>
      </c>
      <c r="U50" s="38">
        <f t="shared" si="4"/>
        <v>0.46504705219916426</v>
      </c>
    </row>
    <row r="51" spans="1:21" ht="12" customHeight="1" x14ac:dyDescent="0.2">
      <c r="A51" s="14" t="s">
        <v>3</v>
      </c>
      <c r="B51" s="14" t="s">
        <v>33</v>
      </c>
      <c r="C51" s="14" t="s">
        <v>33</v>
      </c>
      <c r="D51" s="14" t="s">
        <v>8</v>
      </c>
      <c r="E51" s="14" t="s">
        <v>17</v>
      </c>
      <c r="F51" s="14" t="s">
        <v>27</v>
      </c>
      <c r="G51" s="14"/>
      <c r="H51" s="14" t="s">
        <v>5</v>
      </c>
      <c r="I51" s="7" t="s">
        <v>7</v>
      </c>
      <c r="J51" s="7" t="s">
        <v>6</v>
      </c>
      <c r="K51" s="12" t="s">
        <v>68</v>
      </c>
      <c r="L51" s="8">
        <v>8901000</v>
      </c>
      <c r="M51" s="8">
        <v>0</v>
      </c>
      <c r="N51" s="8">
        <v>1145011.5</v>
      </c>
      <c r="O51" s="8">
        <v>7755988.5</v>
      </c>
      <c r="P51" s="13">
        <v>1145011.5</v>
      </c>
      <c r="Q51" s="38">
        <f t="shared" si="2"/>
        <v>0.12863852376137513</v>
      </c>
      <c r="R51" s="8">
        <v>1145011.5</v>
      </c>
      <c r="S51" s="38">
        <f t="shared" si="3"/>
        <v>0.12863852376137513</v>
      </c>
      <c r="T51" s="8">
        <v>1145011.5</v>
      </c>
      <c r="U51" s="38">
        <f t="shared" si="4"/>
        <v>0.12863852376137513</v>
      </c>
    </row>
    <row r="52" spans="1:21" s="6" customFormat="1" ht="12" customHeight="1" x14ac:dyDescent="0.2">
      <c r="A52" s="15" t="s">
        <v>3</v>
      </c>
      <c r="B52" s="15" t="s">
        <v>33</v>
      </c>
      <c r="C52" s="15" t="s">
        <v>33</v>
      </c>
      <c r="D52" s="15" t="s">
        <v>8</v>
      </c>
      <c r="E52" s="15" t="s">
        <v>19</v>
      </c>
      <c r="F52" s="15"/>
      <c r="G52" s="15"/>
      <c r="H52" s="15" t="s">
        <v>5</v>
      </c>
      <c r="I52" s="4" t="s">
        <v>7</v>
      </c>
      <c r="J52" s="4" t="s">
        <v>6</v>
      </c>
      <c r="K52" s="11" t="s">
        <v>69</v>
      </c>
      <c r="L52" s="5">
        <f>+L53</f>
        <v>501000</v>
      </c>
      <c r="M52" s="5">
        <f t="shared" ref="M52:U52" si="17">+M53</f>
        <v>0</v>
      </c>
      <c r="N52" s="5">
        <f t="shared" si="17"/>
        <v>390000</v>
      </c>
      <c r="O52" s="5">
        <f t="shared" si="17"/>
        <v>111000</v>
      </c>
      <c r="P52" s="5">
        <f t="shared" si="17"/>
        <v>390000</v>
      </c>
      <c r="Q52" s="37">
        <f t="shared" si="2"/>
        <v>0.77844311377245512</v>
      </c>
      <c r="R52" s="5">
        <f t="shared" si="17"/>
        <v>390000</v>
      </c>
      <c r="S52" s="37">
        <f t="shared" si="3"/>
        <v>0.77844311377245512</v>
      </c>
      <c r="T52" s="5">
        <f t="shared" si="17"/>
        <v>390000</v>
      </c>
      <c r="U52" s="37">
        <f t="shared" si="4"/>
        <v>0.77844311377245512</v>
      </c>
    </row>
    <row r="53" spans="1:21" ht="12" customHeight="1" x14ac:dyDescent="0.2">
      <c r="A53" s="14" t="s">
        <v>3</v>
      </c>
      <c r="B53" s="14" t="s">
        <v>33</v>
      </c>
      <c r="C53" s="14" t="s">
        <v>33</v>
      </c>
      <c r="D53" s="14" t="s">
        <v>8</v>
      </c>
      <c r="E53" s="14" t="s">
        <v>19</v>
      </c>
      <c r="F53" s="14" t="s">
        <v>25</v>
      </c>
      <c r="G53" s="14"/>
      <c r="H53" s="14" t="s">
        <v>5</v>
      </c>
      <c r="I53" s="7" t="s">
        <v>7</v>
      </c>
      <c r="J53" s="7" t="s">
        <v>6</v>
      </c>
      <c r="K53" s="12" t="s">
        <v>70</v>
      </c>
      <c r="L53" s="8">
        <v>501000</v>
      </c>
      <c r="M53" s="8">
        <v>0</v>
      </c>
      <c r="N53" s="8">
        <v>390000</v>
      </c>
      <c r="O53" s="8">
        <v>111000</v>
      </c>
      <c r="P53" s="13">
        <v>390000</v>
      </c>
      <c r="Q53" s="38">
        <f t="shared" si="2"/>
        <v>0.77844311377245512</v>
      </c>
      <c r="R53" s="8">
        <v>390000</v>
      </c>
      <c r="S53" s="38">
        <f t="shared" si="3"/>
        <v>0.77844311377245512</v>
      </c>
      <c r="T53" s="8">
        <v>390000</v>
      </c>
      <c r="U53" s="38">
        <f t="shared" si="4"/>
        <v>0.77844311377245512</v>
      </c>
    </row>
    <row r="54" spans="1:21" s="6" customFormat="1" ht="12" customHeight="1" x14ac:dyDescent="0.2">
      <c r="A54" s="15" t="s">
        <v>3</v>
      </c>
      <c r="B54" s="15" t="s">
        <v>33</v>
      </c>
      <c r="C54" s="15" t="s">
        <v>33</v>
      </c>
      <c r="D54" s="15" t="s">
        <v>33</v>
      </c>
      <c r="E54" s="15"/>
      <c r="F54" s="15"/>
      <c r="G54" s="15"/>
      <c r="H54" s="15" t="s">
        <v>5</v>
      </c>
      <c r="I54" s="4" t="s">
        <v>7</v>
      </c>
      <c r="J54" s="4" t="s">
        <v>6</v>
      </c>
      <c r="K54" s="11" t="s">
        <v>71</v>
      </c>
      <c r="L54" s="5">
        <f>+L55+L59+L62+L69</f>
        <v>1375357000</v>
      </c>
      <c r="M54" s="5">
        <f t="shared" ref="M54:U54" si="18">+M55+M59+M62+M69</f>
        <v>0</v>
      </c>
      <c r="N54" s="5">
        <f t="shared" si="18"/>
        <v>1109514941.5700002</v>
      </c>
      <c r="O54" s="5">
        <f t="shared" si="18"/>
        <v>265842058.43000001</v>
      </c>
      <c r="P54" s="5">
        <f t="shared" si="18"/>
        <v>938771298.56999993</v>
      </c>
      <c r="Q54" s="37">
        <f t="shared" si="2"/>
        <v>0.68256554376063805</v>
      </c>
      <c r="R54" s="5">
        <f t="shared" si="18"/>
        <v>654781634.41999996</v>
      </c>
      <c r="S54" s="37">
        <f t="shared" si="3"/>
        <v>0.47608121703674022</v>
      </c>
      <c r="T54" s="5">
        <f t="shared" si="18"/>
        <v>647991734.41999996</v>
      </c>
      <c r="U54" s="37">
        <f t="shared" si="4"/>
        <v>0.47114438972572209</v>
      </c>
    </row>
    <row r="55" spans="1:21" s="6" customFormat="1" ht="12" customHeight="1" x14ac:dyDescent="0.2">
      <c r="A55" s="15" t="s">
        <v>3</v>
      </c>
      <c r="B55" s="15" t="s">
        <v>33</v>
      </c>
      <c r="C55" s="15" t="s">
        <v>33</v>
      </c>
      <c r="D55" s="15" t="s">
        <v>33</v>
      </c>
      <c r="E55" s="15" t="s">
        <v>23</v>
      </c>
      <c r="F55" s="15"/>
      <c r="G55" s="15"/>
      <c r="H55" s="15" t="s">
        <v>5</v>
      </c>
      <c r="I55" s="4" t="s">
        <v>7</v>
      </c>
      <c r="J55" s="4" t="s">
        <v>6</v>
      </c>
      <c r="K55" s="11" t="s">
        <v>72</v>
      </c>
      <c r="L55" s="5">
        <f>SUM(L56:L58)</f>
        <v>189904000</v>
      </c>
      <c r="M55" s="5">
        <f t="shared" ref="M55:P55" si="19">SUM(M56:M58)</f>
        <v>0</v>
      </c>
      <c r="N55" s="5">
        <f>SUM(N56:N58)</f>
        <v>178783209</v>
      </c>
      <c r="O55" s="5">
        <f t="shared" si="19"/>
        <v>11120791</v>
      </c>
      <c r="P55" s="5">
        <f t="shared" si="19"/>
        <v>139369667</v>
      </c>
      <c r="Q55" s="37">
        <f t="shared" si="2"/>
        <v>0.73389537345184941</v>
      </c>
      <c r="R55" s="5">
        <f t="shared" ref="R55" si="20">SUM(R56:R58)</f>
        <v>94789439</v>
      </c>
      <c r="S55" s="37">
        <f t="shared" si="3"/>
        <v>0.49914398327576037</v>
      </c>
      <c r="T55" s="5">
        <f t="shared" ref="T55" si="21">SUM(T56:T58)</f>
        <v>94789439</v>
      </c>
      <c r="U55" s="37">
        <f t="shared" si="4"/>
        <v>0.49914398327576037</v>
      </c>
    </row>
    <row r="56" spans="1:21" ht="12" customHeight="1" x14ac:dyDescent="0.2">
      <c r="A56" s="14" t="s">
        <v>3</v>
      </c>
      <c r="B56" s="14" t="s">
        <v>33</v>
      </c>
      <c r="C56" s="14" t="s">
        <v>33</v>
      </c>
      <c r="D56" s="14" t="s">
        <v>33</v>
      </c>
      <c r="E56" s="14" t="s">
        <v>23</v>
      </c>
      <c r="F56" s="14" t="s">
        <v>25</v>
      </c>
      <c r="G56" s="14"/>
      <c r="H56" s="14" t="s">
        <v>5</v>
      </c>
      <c r="I56" s="7" t="s">
        <v>7</v>
      </c>
      <c r="J56" s="7" t="s">
        <v>6</v>
      </c>
      <c r="K56" s="12" t="s">
        <v>73</v>
      </c>
      <c r="L56" s="8">
        <v>870000</v>
      </c>
      <c r="M56" s="8">
        <v>0</v>
      </c>
      <c r="N56" s="8">
        <v>200000</v>
      </c>
      <c r="O56" s="8">
        <v>670000</v>
      </c>
      <c r="P56" s="13">
        <v>200000</v>
      </c>
      <c r="Q56" s="38">
        <f t="shared" si="2"/>
        <v>0.22988505747126436</v>
      </c>
      <c r="R56" s="8">
        <v>200000</v>
      </c>
      <c r="S56" s="38">
        <f t="shared" si="3"/>
        <v>0.22988505747126436</v>
      </c>
      <c r="T56" s="8">
        <v>200000</v>
      </c>
      <c r="U56" s="38">
        <f t="shared" si="4"/>
        <v>0.22988505747126436</v>
      </c>
    </row>
    <row r="57" spans="1:21" ht="12" customHeight="1" x14ac:dyDescent="0.2">
      <c r="A57" s="14" t="s">
        <v>3</v>
      </c>
      <c r="B57" s="14" t="s">
        <v>33</v>
      </c>
      <c r="C57" s="14" t="s">
        <v>33</v>
      </c>
      <c r="D57" s="14" t="s">
        <v>33</v>
      </c>
      <c r="E57" s="14" t="s">
        <v>23</v>
      </c>
      <c r="F57" s="14" t="s">
        <v>27</v>
      </c>
      <c r="G57" s="14"/>
      <c r="H57" s="14" t="s">
        <v>5</v>
      </c>
      <c r="I57" s="7" t="s">
        <v>7</v>
      </c>
      <c r="J57" s="7" t="s">
        <v>6</v>
      </c>
      <c r="K57" s="12" t="s">
        <v>74</v>
      </c>
      <c r="L57" s="8">
        <v>142534000</v>
      </c>
      <c r="M57" s="8">
        <v>0</v>
      </c>
      <c r="N57" s="8">
        <v>132083209</v>
      </c>
      <c r="O57" s="8">
        <v>10450791</v>
      </c>
      <c r="P57" s="13">
        <v>120083209</v>
      </c>
      <c r="Q57" s="38">
        <f t="shared" si="2"/>
        <v>0.84248817124335251</v>
      </c>
      <c r="R57" s="8">
        <v>75502981</v>
      </c>
      <c r="S57" s="38">
        <f t="shared" si="3"/>
        <v>0.52971909158516561</v>
      </c>
      <c r="T57" s="8">
        <v>75502981</v>
      </c>
      <c r="U57" s="38">
        <f t="shared" si="4"/>
        <v>0.52971909158516561</v>
      </c>
    </row>
    <row r="58" spans="1:21" ht="12" customHeight="1" x14ac:dyDescent="0.2">
      <c r="A58" s="14" t="s">
        <v>3</v>
      </c>
      <c r="B58" s="14" t="s">
        <v>33</v>
      </c>
      <c r="C58" s="14" t="s">
        <v>33</v>
      </c>
      <c r="D58" s="14" t="s">
        <v>33</v>
      </c>
      <c r="E58" s="14" t="s">
        <v>23</v>
      </c>
      <c r="F58" s="14" t="s">
        <v>29</v>
      </c>
      <c r="G58" s="14"/>
      <c r="H58" s="14" t="s">
        <v>5</v>
      </c>
      <c r="I58" s="7" t="s">
        <v>7</v>
      </c>
      <c r="J58" s="7" t="s">
        <v>6</v>
      </c>
      <c r="K58" s="12" t="s">
        <v>75</v>
      </c>
      <c r="L58" s="8">
        <v>46500000</v>
      </c>
      <c r="M58" s="8">
        <v>0</v>
      </c>
      <c r="N58" s="8">
        <v>46500000</v>
      </c>
      <c r="O58" s="8">
        <v>0</v>
      </c>
      <c r="P58" s="13">
        <v>19086458</v>
      </c>
      <c r="Q58" s="38">
        <f t="shared" si="2"/>
        <v>0.41046146236559139</v>
      </c>
      <c r="R58" s="8">
        <v>19086458</v>
      </c>
      <c r="S58" s="38">
        <f t="shared" si="3"/>
        <v>0.41046146236559139</v>
      </c>
      <c r="T58" s="8">
        <v>19086458</v>
      </c>
      <c r="U58" s="38">
        <f t="shared" si="4"/>
        <v>0.41046146236559139</v>
      </c>
    </row>
    <row r="59" spans="1:21" s="6" customFormat="1" ht="12" customHeight="1" x14ac:dyDescent="0.2">
      <c r="A59" s="15" t="s">
        <v>3</v>
      </c>
      <c r="B59" s="15" t="s">
        <v>33</v>
      </c>
      <c r="C59" s="15" t="s">
        <v>33</v>
      </c>
      <c r="D59" s="15" t="s">
        <v>33</v>
      </c>
      <c r="E59" s="15" t="s">
        <v>25</v>
      </c>
      <c r="F59" s="15"/>
      <c r="G59" s="15"/>
      <c r="H59" s="15" t="s">
        <v>5</v>
      </c>
      <c r="I59" s="4" t="s">
        <v>7</v>
      </c>
      <c r="J59" s="4" t="s">
        <v>6</v>
      </c>
      <c r="K59" s="11" t="s">
        <v>76</v>
      </c>
      <c r="L59" s="5">
        <f>+L60+L61</f>
        <v>471353000</v>
      </c>
      <c r="M59" s="5">
        <f t="shared" ref="M59:P59" si="22">+M60+M61</f>
        <v>0</v>
      </c>
      <c r="N59" s="5">
        <f t="shared" si="22"/>
        <v>264876036.96000001</v>
      </c>
      <c r="O59" s="5">
        <f t="shared" si="22"/>
        <v>206476963.03999999</v>
      </c>
      <c r="P59" s="5">
        <f t="shared" si="22"/>
        <v>205660573.95999998</v>
      </c>
      <c r="Q59" s="37">
        <f t="shared" si="2"/>
        <v>0.43631964570078047</v>
      </c>
      <c r="R59" s="5">
        <f t="shared" ref="R59" si="23">+R60+R61</f>
        <v>191319164.95999998</v>
      </c>
      <c r="S59" s="37">
        <f t="shared" si="3"/>
        <v>0.40589359770702632</v>
      </c>
      <c r="T59" s="5">
        <f t="shared" ref="T59" si="24">+T60+T61</f>
        <v>189641564.95999998</v>
      </c>
      <c r="U59" s="37">
        <f t="shared" si="4"/>
        <v>0.4023344817154022</v>
      </c>
    </row>
    <row r="60" spans="1:21" ht="12" customHeight="1" x14ac:dyDescent="0.2">
      <c r="A60" s="14" t="s">
        <v>3</v>
      </c>
      <c r="B60" s="14" t="s">
        <v>33</v>
      </c>
      <c r="C60" s="14" t="s">
        <v>33</v>
      </c>
      <c r="D60" s="14" t="s">
        <v>33</v>
      </c>
      <c r="E60" s="14" t="s">
        <v>25</v>
      </c>
      <c r="F60" s="14" t="s">
        <v>12</v>
      </c>
      <c r="G60" s="14"/>
      <c r="H60" s="14" t="s">
        <v>5</v>
      </c>
      <c r="I60" s="7" t="s">
        <v>7</v>
      </c>
      <c r="J60" s="7" t="s">
        <v>6</v>
      </c>
      <c r="K60" s="12" t="s">
        <v>77</v>
      </c>
      <c r="L60" s="8">
        <v>296000000</v>
      </c>
      <c r="M60" s="8">
        <v>0</v>
      </c>
      <c r="N60" s="8">
        <v>90349179</v>
      </c>
      <c r="O60" s="8">
        <v>205650821</v>
      </c>
      <c r="P60" s="13">
        <v>89928997</v>
      </c>
      <c r="Q60" s="38">
        <f t="shared" si="2"/>
        <v>0.30381417905405406</v>
      </c>
      <c r="R60" s="8">
        <v>77679418</v>
      </c>
      <c r="S60" s="38">
        <f t="shared" si="3"/>
        <v>0.26243046621621624</v>
      </c>
      <c r="T60" s="8">
        <v>76001818</v>
      </c>
      <c r="U60" s="38">
        <f t="shared" si="4"/>
        <v>0.25676289864864865</v>
      </c>
    </row>
    <row r="61" spans="1:21" ht="12" customHeight="1" x14ac:dyDescent="0.2">
      <c r="A61" s="14" t="s">
        <v>3</v>
      </c>
      <c r="B61" s="14" t="s">
        <v>33</v>
      </c>
      <c r="C61" s="14" t="s">
        <v>33</v>
      </c>
      <c r="D61" s="14" t="s">
        <v>33</v>
      </c>
      <c r="E61" s="14" t="s">
        <v>25</v>
      </c>
      <c r="F61" s="14" t="s">
        <v>15</v>
      </c>
      <c r="G61" s="14"/>
      <c r="H61" s="14" t="s">
        <v>5</v>
      </c>
      <c r="I61" s="7" t="s">
        <v>7</v>
      </c>
      <c r="J61" s="7" t="s">
        <v>6</v>
      </c>
      <c r="K61" s="12" t="s">
        <v>78</v>
      </c>
      <c r="L61" s="8">
        <v>175353000</v>
      </c>
      <c r="M61" s="8">
        <v>0</v>
      </c>
      <c r="N61" s="8">
        <v>174526857.96000001</v>
      </c>
      <c r="O61" s="8">
        <v>826142.04</v>
      </c>
      <c r="P61" s="13">
        <v>115731576.95999999</v>
      </c>
      <c r="Q61" s="38">
        <f t="shared" si="2"/>
        <v>0.65999199876819892</v>
      </c>
      <c r="R61" s="8">
        <v>113639746.95999999</v>
      </c>
      <c r="S61" s="38">
        <f t="shared" si="3"/>
        <v>0.64806274748649861</v>
      </c>
      <c r="T61" s="8">
        <v>113639746.95999999</v>
      </c>
      <c r="U61" s="38">
        <f t="shared" si="4"/>
        <v>0.64806274748649861</v>
      </c>
    </row>
    <row r="62" spans="1:21" s="6" customFormat="1" ht="12" customHeight="1" x14ac:dyDescent="0.2">
      <c r="A62" s="15" t="s">
        <v>3</v>
      </c>
      <c r="B62" s="15" t="s">
        <v>33</v>
      </c>
      <c r="C62" s="15" t="s">
        <v>33</v>
      </c>
      <c r="D62" s="15" t="s">
        <v>33</v>
      </c>
      <c r="E62" s="15" t="s">
        <v>27</v>
      </c>
      <c r="F62" s="15"/>
      <c r="G62" s="15"/>
      <c r="H62" s="15" t="s">
        <v>5</v>
      </c>
      <c r="I62" s="4" t="s">
        <v>7</v>
      </c>
      <c r="J62" s="4" t="s">
        <v>6</v>
      </c>
      <c r="K62" s="11" t="s">
        <v>79</v>
      </c>
      <c r="L62" s="5">
        <f>SUM(L63:L68)</f>
        <v>708099000</v>
      </c>
      <c r="M62" s="5">
        <f t="shared" ref="M62:P62" si="25">SUM(M63:M68)</f>
        <v>0</v>
      </c>
      <c r="N62" s="5">
        <f t="shared" si="25"/>
        <v>659951932.61000001</v>
      </c>
      <c r="O62" s="5">
        <f t="shared" si="25"/>
        <v>48147067.390000001</v>
      </c>
      <c r="P62" s="5">
        <f t="shared" si="25"/>
        <v>591397382.61000001</v>
      </c>
      <c r="Q62" s="37">
        <f t="shared" si="2"/>
        <v>0.83519025250706469</v>
      </c>
      <c r="R62" s="5">
        <f t="shared" ref="R62" si="26">SUM(R63:R68)</f>
        <v>366733118.45999998</v>
      </c>
      <c r="S62" s="37">
        <f t="shared" si="3"/>
        <v>0.51791221066545778</v>
      </c>
      <c r="T62" s="5">
        <f t="shared" ref="T62" si="27">SUM(T63:T68)</f>
        <v>361620818.45999998</v>
      </c>
      <c r="U62" s="37">
        <f t="shared" si="4"/>
        <v>0.51069245749535019</v>
      </c>
    </row>
    <row r="63" spans="1:21" ht="12" customHeight="1" x14ac:dyDescent="0.2">
      <c r="A63" s="14" t="s">
        <v>3</v>
      </c>
      <c r="B63" s="14" t="s">
        <v>33</v>
      </c>
      <c r="C63" s="14" t="s">
        <v>33</v>
      </c>
      <c r="D63" s="14" t="s">
        <v>33</v>
      </c>
      <c r="E63" s="14" t="s">
        <v>27</v>
      </c>
      <c r="F63" s="14" t="s">
        <v>15</v>
      </c>
      <c r="G63" s="14"/>
      <c r="H63" s="14" t="s">
        <v>5</v>
      </c>
      <c r="I63" s="7" t="s">
        <v>7</v>
      </c>
      <c r="J63" s="7" t="s">
        <v>6</v>
      </c>
      <c r="K63" s="12" t="s">
        <v>80</v>
      </c>
      <c r="L63" s="8">
        <v>3741000</v>
      </c>
      <c r="M63" s="8">
        <v>0</v>
      </c>
      <c r="N63" s="8">
        <v>3605922</v>
      </c>
      <c r="O63" s="8">
        <v>135078</v>
      </c>
      <c r="P63" s="13">
        <v>3605922</v>
      </c>
      <c r="Q63" s="38">
        <f t="shared" si="2"/>
        <v>0.96389254210104247</v>
      </c>
      <c r="R63" s="8">
        <v>3605922</v>
      </c>
      <c r="S63" s="38">
        <f t="shared" si="3"/>
        <v>0.96389254210104247</v>
      </c>
      <c r="T63" s="8">
        <v>3605922</v>
      </c>
      <c r="U63" s="38">
        <f t="shared" si="4"/>
        <v>0.96389254210104247</v>
      </c>
    </row>
    <row r="64" spans="1:21" ht="12" customHeight="1" x14ac:dyDescent="0.2">
      <c r="A64" s="14" t="s">
        <v>3</v>
      </c>
      <c r="B64" s="14" t="s">
        <v>33</v>
      </c>
      <c r="C64" s="14" t="s">
        <v>33</v>
      </c>
      <c r="D64" s="14" t="s">
        <v>33</v>
      </c>
      <c r="E64" s="14" t="s">
        <v>27</v>
      </c>
      <c r="F64" s="14" t="s">
        <v>17</v>
      </c>
      <c r="G64" s="14"/>
      <c r="H64" s="14" t="s">
        <v>5</v>
      </c>
      <c r="I64" s="7" t="s">
        <v>7</v>
      </c>
      <c r="J64" s="7" t="s">
        <v>6</v>
      </c>
      <c r="K64" s="12" t="s">
        <v>81</v>
      </c>
      <c r="L64" s="8">
        <v>229317000</v>
      </c>
      <c r="M64" s="8">
        <v>0</v>
      </c>
      <c r="N64" s="8">
        <v>229302720</v>
      </c>
      <c r="O64" s="8">
        <v>14280</v>
      </c>
      <c r="P64" s="13">
        <v>229302720</v>
      </c>
      <c r="Q64" s="38">
        <f t="shared" si="2"/>
        <v>0.99993772812307857</v>
      </c>
      <c r="R64" s="8">
        <v>133761815</v>
      </c>
      <c r="S64" s="38">
        <f t="shared" si="3"/>
        <v>0.58330527174173741</v>
      </c>
      <c r="T64" s="8">
        <v>133761815</v>
      </c>
      <c r="U64" s="38">
        <f t="shared" si="4"/>
        <v>0.58330527174173741</v>
      </c>
    </row>
    <row r="65" spans="1:21" ht="12" customHeight="1" x14ac:dyDescent="0.2">
      <c r="A65" s="14" t="s">
        <v>3</v>
      </c>
      <c r="B65" s="14" t="s">
        <v>33</v>
      </c>
      <c r="C65" s="14" t="s">
        <v>33</v>
      </c>
      <c r="D65" s="14" t="s">
        <v>33</v>
      </c>
      <c r="E65" s="14" t="s">
        <v>27</v>
      </c>
      <c r="F65" s="14" t="s">
        <v>19</v>
      </c>
      <c r="G65" s="14"/>
      <c r="H65" s="14" t="s">
        <v>5</v>
      </c>
      <c r="I65" s="7" t="s">
        <v>7</v>
      </c>
      <c r="J65" s="7" t="s">
        <v>6</v>
      </c>
      <c r="K65" s="12" t="s">
        <v>82</v>
      </c>
      <c r="L65" s="8">
        <v>108267000</v>
      </c>
      <c r="M65" s="8">
        <v>0</v>
      </c>
      <c r="N65" s="8">
        <v>106356618.39</v>
      </c>
      <c r="O65" s="8">
        <v>1910381.61</v>
      </c>
      <c r="P65" s="13">
        <v>77698696.390000001</v>
      </c>
      <c r="Q65" s="38">
        <f t="shared" si="2"/>
        <v>0.71765816352166401</v>
      </c>
      <c r="R65" s="8">
        <v>62565931.710000001</v>
      </c>
      <c r="S65" s="38">
        <f t="shared" si="3"/>
        <v>0.57788552107290314</v>
      </c>
      <c r="T65" s="8">
        <v>62565931.710000001</v>
      </c>
      <c r="U65" s="38">
        <f t="shared" si="4"/>
        <v>0.57788552107290314</v>
      </c>
    </row>
    <row r="66" spans="1:21" ht="12" customHeight="1" x14ac:dyDescent="0.2">
      <c r="A66" s="14" t="s">
        <v>3</v>
      </c>
      <c r="B66" s="14" t="s">
        <v>33</v>
      </c>
      <c r="C66" s="14" t="s">
        <v>33</v>
      </c>
      <c r="D66" s="14" t="s">
        <v>33</v>
      </c>
      <c r="E66" s="14" t="s">
        <v>27</v>
      </c>
      <c r="F66" s="14" t="s">
        <v>21</v>
      </c>
      <c r="G66" s="14"/>
      <c r="H66" s="14" t="s">
        <v>5</v>
      </c>
      <c r="I66" s="7" t="s">
        <v>7</v>
      </c>
      <c r="J66" s="7" t="s">
        <v>6</v>
      </c>
      <c r="K66" s="12" t="s">
        <v>83</v>
      </c>
      <c r="L66" s="8">
        <v>303176000</v>
      </c>
      <c r="M66" s="8">
        <v>0</v>
      </c>
      <c r="N66" s="8">
        <v>261567656.05000001</v>
      </c>
      <c r="O66" s="8">
        <v>41608343.950000003</v>
      </c>
      <c r="P66" s="13">
        <v>234671028.05000001</v>
      </c>
      <c r="Q66" s="38">
        <f t="shared" si="2"/>
        <v>0.77404223305934505</v>
      </c>
      <c r="R66" s="8">
        <v>145154946.16999999</v>
      </c>
      <c r="S66" s="38">
        <f t="shared" si="3"/>
        <v>0.47878112439639015</v>
      </c>
      <c r="T66" s="8">
        <v>145154946.16999999</v>
      </c>
      <c r="U66" s="38">
        <f t="shared" si="4"/>
        <v>0.47878112439639015</v>
      </c>
    </row>
    <row r="67" spans="1:21" ht="12" customHeight="1" x14ac:dyDescent="0.2">
      <c r="A67" s="14" t="s">
        <v>3</v>
      </c>
      <c r="B67" s="14" t="s">
        <v>33</v>
      </c>
      <c r="C67" s="14" t="s">
        <v>33</v>
      </c>
      <c r="D67" s="14" t="s">
        <v>33</v>
      </c>
      <c r="E67" s="14" t="s">
        <v>27</v>
      </c>
      <c r="F67" s="14" t="s">
        <v>25</v>
      </c>
      <c r="G67" s="14"/>
      <c r="H67" s="14" t="s">
        <v>5</v>
      </c>
      <c r="I67" s="7" t="s">
        <v>7</v>
      </c>
      <c r="J67" s="7" t="s">
        <v>6</v>
      </c>
      <c r="K67" s="12" t="s">
        <v>84</v>
      </c>
      <c r="L67" s="8">
        <v>23794000</v>
      </c>
      <c r="M67" s="8">
        <v>0</v>
      </c>
      <c r="N67" s="8">
        <v>20519016.170000002</v>
      </c>
      <c r="O67" s="8">
        <v>3274983.83</v>
      </c>
      <c r="P67" s="13">
        <v>20519016.170000002</v>
      </c>
      <c r="Q67" s="38">
        <f t="shared" si="2"/>
        <v>0.86236093847188378</v>
      </c>
      <c r="R67" s="8">
        <v>7092903.5800000001</v>
      </c>
      <c r="S67" s="38">
        <f t="shared" si="3"/>
        <v>0.29809630915356811</v>
      </c>
      <c r="T67" s="8">
        <v>7092903.5800000001</v>
      </c>
      <c r="U67" s="38">
        <f t="shared" si="4"/>
        <v>0.29809630915356811</v>
      </c>
    </row>
    <row r="68" spans="1:21" ht="12" customHeight="1" x14ac:dyDescent="0.2">
      <c r="A68" s="14" t="s">
        <v>3</v>
      </c>
      <c r="B68" s="14" t="s">
        <v>33</v>
      </c>
      <c r="C68" s="14" t="s">
        <v>33</v>
      </c>
      <c r="D68" s="14" t="s">
        <v>33</v>
      </c>
      <c r="E68" s="14" t="s">
        <v>27</v>
      </c>
      <c r="F68" s="14" t="s">
        <v>29</v>
      </c>
      <c r="G68" s="14"/>
      <c r="H68" s="14" t="s">
        <v>5</v>
      </c>
      <c r="I68" s="7" t="s">
        <v>7</v>
      </c>
      <c r="J68" s="7" t="s">
        <v>6</v>
      </c>
      <c r="K68" s="12" t="s">
        <v>85</v>
      </c>
      <c r="L68" s="8">
        <v>39804000</v>
      </c>
      <c r="M68" s="8">
        <v>0</v>
      </c>
      <c r="N68" s="8">
        <v>38600000</v>
      </c>
      <c r="O68" s="8">
        <v>1204000</v>
      </c>
      <c r="P68" s="13">
        <v>25600000</v>
      </c>
      <c r="Q68" s="38">
        <f t="shared" si="2"/>
        <v>0.64315144206612396</v>
      </c>
      <c r="R68" s="8">
        <v>14551600</v>
      </c>
      <c r="S68" s="38">
        <f t="shared" si="3"/>
        <v>0.36558134860818009</v>
      </c>
      <c r="T68" s="8">
        <v>9439300</v>
      </c>
      <c r="U68" s="38">
        <f t="shared" si="4"/>
        <v>0.23714450808963924</v>
      </c>
    </row>
    <row r="69" spans="1:21" s="6" customFormat="1" ht="12" customHeight="1" x14ac:dyDescent="0.2">
      <c r="A69" s="15" t="s">
        <v>3</v>
      </c>
      <c r="B69" s="15" t="s">
        <v>33</v>
      </c>
      <c r="C69" s="15" t="s">
        <v>33</v>
      </c>
      <c r="D69" s="15" t="s">
        <v>33</v>
      </c>
      <c r="E69" s="15" t="s">
        <v>29</v>
      </c>
      <c r="F69" s="15"/>
      <c r="G69" s="15"/>
      <c r="H69" s="15" t="s">
        <v>5</v>
      </c>
      <c r="I69" s="4" t="s">
        <v>7</v>
      </c>
      <c r="J69" s="4" t="s">
        <v>6</v>
      </c>
      <c r="K69" s="11" t="s">
        <v>86</v>
      </c>
      <c r="L69" s="5">
        <f>+L70</f>
        <v>6001000</v>
      </c>
      <c r="M69" s="5">
        <f t="shared" ref="M69:U69" si="28">+M70</f>
        <v>0</v>
      </c>
      <c r="N69" s="5">
        <f t="shared" si="28"/>
        <v>5903763</v>
      </c>
      <c r="O69" s="5">
        <f t="shared" si="28"/>
        <v>97237</v>
      </c>
      <c r="P69" s="5">
        <f t="shared" si="28"/>
        <v>2343675</v>
      </c>
      <c r="Q69" s="37">
        <f t="shared" si="2"/>
        <v>0.39054740876520577</v>
      </c>
      <c r="R69" s="5">
        <f t="shared" si="28"/>
        <v>1939912</v>
      </c>
      <c r="S69" s="37">
        <f t="shared" si="3"/>
        <v>0.32326478920179968</v>
      </c>
      <c r="T69" s="5">
        <f t="shared" si="28"/>
        <v>1939912</v>
      </c>
      <c r="U69" s="37">
        <f t="shared" si="4"/>
        <v>0.32326478920179968</v>
      </c>
    </row>
    <row r="70" spans="1:21" ht="12" customHeight="1" x14ac:dyDescent="0.2">
      <c r="A70" s="14" t="s">
        <v>3</v>
      </c>
      <c r="B70" s="14" t="s">
        <v>33</v>
      </c>
      <c r="C70" s="14" t="s">
        <v>33</v>
      </c>
      <c r="D70" s="14" t="s">
        <v>33</v>
      </c>
      <c r="E70" s="14" t="s">
        <v>29</v>
      </c>
      <c r="F70" s="14" t="s">
        <v>19</v>
      </c>
      <c r="G70" s="14"/>
      <c r="H70" s="14" t="s">
        <v>5</v>
      </c>
      <c r="I70" s="7" t="s">
        <v>7</v>
      </c>
      <c r="J70" s="7" t="s">
        <v>6</v>
      </c>
      <c r="K70" s="12" t="s">
        <v>87</v>
      </c>
      <c r="L70" s="8">
        <v>6001000</v>
      </c>
      <c r="M70" s="8">
        <v>0</v>
      </c>
      <c r="N70" s="8">
        <v>5903763</v>
      </c>
      <c r="O70" s="8">
        <v>97237</v>
      </c>
      <c r="P70" s="13">
        <v>2343675</v>
      </c>
      <c r="Q70" s="38">
        <f t="shared" si="2"/>
        <v>0.39054740876520577</v>
      </c>
      <c r="R70" s="8">
        <v>1939912</v>
      </c>
      <c r="S70" s="38">
        <f t="shared" si="3"/>
        <v>0.32326478920179968</v>
      </c>
      <c r="T70" s="8">
        <v>1939912</v>
      </c>
      <c r="U70" s="38">
        <f t="shared" si="4"/>
        <v>0.32326478920179968</v>
      </c>
    </row>
    <row r="71" spans="1:21" s="6" customFormat="1" ht="12" customHeight="1" x14ac:dyDescent="0.2">
      <c r="A71" s="15" t="s">
        <v>3</v>
      </c>
      <c r="B71" s="15" t="s">
        <v>42</v>
      </c>
      <c r="C71" s="15"/>
      <c r="D71" s="15"/>
      <c r="E71" s="15"/>
      <c r="F71" s="15"/>
      <c r="G71" s="15"/>
      <c r="H71" s="15" t="s">
        <v>5</v>
      </c>
      <c r="I71" s="4" t="s">
        <v>7</v>
      </c>
      <c r="J71" s="4" t="s">
        <v>6</v>
      </c>
      <c r="K71" s="11" t="s">
        <v>88</v>
      </c>
      <c r="L71" s="5">
        <f>+L72+L75</f>
        <v>52634000</v>
      </c>
      <c r="M71" s="5">
        <f t="shared" ref="M71:U71" si="29">+M72+M75</f>
        <v>0</v>
      </c>
      <c r="N71" s="5">
        <f t="shared" si="29"/>
        <v>52634000</v>
      </c>
      <c r="O71" s="5">
        <f t="shared" si="29"/>
        <v>0</v>
      </c>
      <c r="P71" s="5">
        <f t="shared" si="29"/>
        <v>19354801</v>
      </c>
      <c r="Q71" s="37">
        <f t="shared" ref="Q71:Q108" si="30">+P71/L71</f>
        <v>0.36772430368203063</v>
      </c>
      <c r="R71" s="5">
        <f t="shared" si="29"/>
        <v>1061593</v>
      </c>
      <c r="S71" s="37">
        <f t="shared" ref="S71:S108" si="31">+R71/L71</f>
        <v>2.0169339210396323E-2</v>
      </c>
      <c r="T71" s="5">
        <f t="shared" si="29"/>
        <v>1061593</v>
      </c>
      <c r="U71" s="37">
        <f t="shared" ref="U71:U108" si="32">+T71/L71</f>
        <v>2.0169339210396323E-2</v>
      </c>
    </row>
    <row r="72" spans="1:21" s="6" customFormat="1" ht="12" customHeight="1" x14ac:dyDescent="0.2">
      <c r="A72" s="15" t="s">
        <v>3</v>
      </c>
      <c r="B72" s="15" t="s">
        <v>42</v>
      </c>
      <c r="C72" s="15" t="s">
        <v>42</v>
      </c>
      <c r="D72" s="15"/>
      <c r="E72" s="15"/>
      <c r="F72" s="15"/>
      <c r="G72" s="15"/>
      <c r="H72" s="15" t="s">
        <v>5</v>
      </c>
      <c r="I72" s="4" t="s">
        <v>7</v>
      </c>
      <c r="J72" s="4" t="s">
        <v>6</v>
      </c>
      <c r="K72" s="11" t="s">
        <v>89</v>
      </c>
      <c r="L72" s="5">
        <f>+L73</f>
        <v>0</v>
      </c>
      <c r="M72" s="5">
        <f t="shared" ref="M72:U73" si="33">+M73</f>
        <v>0</v>
      </c>
      <c r="N72" s="5">
        <f t="shared" si="33"/>
        <v>0</v>
      </c>
      <c r="O72" s="5">
        <f t="shared" si="33"/>
        <v>0</v>
      </c>
      <c r="P72" s="5">
        <f t="shared" si="33"/>
        <v>0</v>
      </c>
      <c r="Q72" s="37">
        <v>0</v>
      </c>
      <c r="R72" s="5">
        <f t="shared" si="33"/>
        <v>0</v>
      </c>
      <c r="S72" s="37">
        <v>0</v>
      </c>
      <c r="T72" s="5">
        <f t="shared" si="33"/>
        <v>0</v>
      </c>
      <c r="U72" s="37">
        <v>0</v>
      </c>
    </row>
    <row r="73" spans="1:21" s="6" customFormat="1" ht="12" customHeight="1" x14ac:dyDescent="0.2">
      <c r="A73" s="15" t="s">
        <v>3</v>
      </c>
      <c r="B73" s="15" t="s">
        <v>42</v>
      </c>
      <c r="C73" s="15" t="s">
        <v>42</v>
      </c>
      <c r="D73" s="15" t="s">
        <v>8</v>
      </c>
      <c r="E73" s="15"/>
      <c r="F73" s="15"/>
      <c r="G73" s="15"/>
      <c r="H73" s="15" t="s">
        <v>5</v>
      </c>
      <c r="I73" s="4" t="s">
        <v>7</v>
      </c>
      <c r="J73" s="4" t="s">
        <v>6</v>
      </c>
      <c r="K73" s="11" t="s">
        <v>90</v>
      </c>
      <c r="L73" s="5">
        <f>+L74</f>
        <v>0</v>
      </c>
      <c r="M73" s="5">
        <f t="shared" si="33"/>
        <v>0</v>
      </c>
      <c r="N73" s="5">
        <f t="shared" si="33"/>
        <v>0</v>
      </c>
      <c r="O73" s="5">
        <f t="shared" si="33"/>
        <v>0</v>
      </c>
      <c r="P73" s="5">
        <f t="shared" si="33"/>
        <v>0</v>
      </c>
      <c r="Q73" s="37">
        <v>0</v>
      </c>
      <c r="R73" s="5">
        <f t="shared" si="33"/>
        <v>0</v>
      </c>
      <c r="S73" s="37">
        <v>0</v>
      </c>
      <c r="T73" s="5">
        <f t="shared" si="33"/>
        <v>0</v>
      </c>
      <c r="U73" s="37">
        <v>0</v>
      </c>
    </row>
    <row r="74" spans="1:21" ht="12" customHeight="1" x14ac:dyDescent="0.2">
      <c r="A74" s="14" t="s">
        <v>3</v>
      </c>
      <c r="B74" s="14" t="s">
        <v>42</v>
      </c>
      <c r="C74" s="14" t="s">
        <v>42</v>
      </c>
      <c r="D74" s="14" t="s">
        <v>8</v>
      </c>
      <c r="E74" s="14" t="s">
        <v>91</v>
      </c>
      <c r="F74" s="14"/>
      <c r="G74" s="14"/>
      <c r="H74" s="14" t="s">
        <v>5</v>
      </c>
      <c r="I74" s="7" t="s">
        <v>7</v>
      </c>
      <c r="J74" s="7" t="s">
        <v>6</v>
      </c>
      <c r="K74" s="12" t="s">
        <v>92</v>
      </c>
      <c r="L74" s="8">
        <v>0</v>
      </c>
      <c r="M74" s="8">
        <v>0</v>
      </c>
      <c r="N74" s="8">
        <v>0</v>
      </c>
      <c r="O74" s="8">
        <v>0</v>
      </c>
      <c r="P74" s="13">
        <v>0</v>
      </c>
      <c r="Q74" s="38">
        <v>0</v>
      </c>
      <c r="R74" s="8">
        <v>0</v>
      </c>
      <c r="S74" s="38">
        <v>0</v>
      </c>
      <c r="T74" s="8">
        <v>0</v>
      </c>
      <c r="U74" s="38">
        <v>0</v>
      </c>
    </row>
    <row r="75" spans="1:21" s="6" customFormat="1" ht="12" customHeight="1" x14ac:dyDescent="0.2">
      <c r="A75" s="15" t="s">
        <v>3</v>
      </c>
      <c r="B75" s="15" t="s">
        <v>42</v>
      </c>
      <c r="C75" s="15" t="s">
        <v>53</v>
      </c>
      <c r="D75" s="15"/>
      <c r="E75" s="15"/>
      <c r="F75" s="15"/>
      <c r="G75" s="15"/>
      <c r="H75" s="15" t="s">
        <v>5</v>
      </c>
      <c r="I75" s="4" t="s">
        <v>7</v>
      </c>
      <c r="J75" s="4" t="s">
        <v>6</v>
      </c>
      <c r="K75" s="11" t="s">
        <v>93</v>
      </c>
      <c r="L75" s="5">
        <f>+L76</f>
        <v>52634000</v>
      </c>
      <c r="M75" s="5">
        <f t="shared" ref="M75:U76" si="34">+M76</f>
        <v>0</v>
      </c>
      <c r="N75" s="5">
        <f t="shared" si="34"/>
        <v>52634000</v>
      </c>
      <c r="O75" s="5">
        <f t="shared" si="34"/>
        <v>0</v>
      </c>
      <c r="P75" s="5">
        <f t="shared" si="34"/>
        <v>19354801</v>
      </c>
      <c r="Q75" s="37">
        <f t="shared" si="30"/>
        <v>0.36772430368203063</v>
      </c>
      <c r="R75" s="5">
        <f t="shared" si="34"/>
        <v>1061593</v>
      </c>
      <c r="S75" s="37">
        <f t="shared" si="31"/>
        <v>2.0169339210396323E-2</v>
      </c>
      <c r="T75" s="5">
        <f t="shared" si="34"/>
        <v>1061593</v>
      </c>
      <c r="U75" s="37">
        <f t="shared" si="32"/>
        <v>2.0169339210396323E-2</v>
      </c>
    </row>
    <row r="76" spans="1:21" s="6" customFormat="1" ht="12" customHeight="1" x14ac:dyDescent="0.2">
      <c r="A76" s="15" t="s">
        <v>3</v>
      </c>
      <c r="B76" s="15" t="s">
        <v>42</v>
      </c>
      <c r="C76" s="15" t="s">
        <v>53</v>
      </c>
      <c r="D76" s="15" t="s">
        <v>33</v>
      </c>
      <c r="E76" s="15"/>
      <c r="F76" s="15"/>
      <c r="G76" s="15"/>
      <c r="H76" s="15" t="s">
        <v>5</v>
      </c>
      <c r="I76" s="4" t="s">
        <v>7</v>
      </c>
      <c r="J76" s="4" t="s">
        <v>6</v>
      </c>
      <c r="K76" s="11" t="s">
        <v>94</v>
      </c>
      <c r="L76" s="5">
        <f>+L77</f>
        <v>52634000</v>
      </c>
      <c r="M76" s="5">
        <f t="shared" si="34"/>
        <v>0</v>
      </c>
      <c r="N76" s="5">
        <f t="shared" si="34"/>
        <v>52634000</v>
      </c>
      <c r="O76" s="5">
        <f t="shared" si="34"/>
        <v>0</v>
      </c>
      <c r="P76" s="5">
        <f t="shared" si="34"/>
        <v>19354801</v>
      </c>
      <c r="Q76" s="37">
        <f t="shared" si="30"/>
        <v>0.36772430368203063</v>
      </c>
      <c r="R76" s="5">
        <f t="shared" si="34"/>
        <v>1061593</v>
      </c>
      <c r="S76" s="37">
        <f t="shared" si="31"/>
        <v>2.0169339210396323E-2</v>
      </c>
      <c r="T76" s="5">
        <f t="shared" si="34"/>
        <v>1061593</v>
      </c>
      <c r="U76" s="37">
        <f t="shared" si="32"/>
        <v>2.0169339210396323E-2</v>
      </c>
    </row>
    <row r="77" spans="1:21" s="6" customFormat="1" ht="12" customHeight="1" x14ac:dyDescent="0.2">
      <c r="A77" s="15" t="s">
        <v>3</v>
      </c>
      <c r="B77" s="15" t="s">
        <v>42</v>
      </c>
      <c r="C77" s="15" t="s">
        <v>53</v>
      </c>
      <c r="D77" s="15" t="s">
        <v>33</v>
      </c>
      <c r="E77" s="15" t="s">
        <v>95</v>
      </c>
      <c r="F77" s="15"/>
      <c r="G77" s="15"/>
      <c r="H77" s="15" t="s">
        <v>5</v>
      </c>
      <c r="I77" s="4" t="s">
        <v>7</v>
      </c>
      <c r="J77" s="4" t="s">
        <v>6</v>
      </c>
      <c r="K77" s="11" t="s">
        <v>96</v>
      </c>
      <c r="L77" s="5">
        <f>+L78+L79</f>
        <v>52634000</v>
      </c>
      <c r="M77" s="5">
        <f t="shared" ref="M77:U77" si="35">+M78+M79</f>
        <v>0</v>
      </c>
      <c r="N77" s="5">
        <f t="shared" si="35"/>
        <v>52634000</v>
      </c>
      <c r="O77" s="5">
        <f t="shared" si="35"/>
        <v>0</v>
      </c>
      <c r="P77" s="5">
        <f t="shared" si="35"/>
        <v>19354801</v>
      </c>
      <c r="Q77" s="37">
        <f t="shared" si="30"/>
        <v>0.36772430368203063</v>
      </c>
      <c r="R77" s="5">
        <f t="shared" si="35"/>
        <v>1061593</v>
      </c>
      <c r="S77" s="37">
        <f t="shared" si="31"/>
        <v>2.0169339210396323E-2</v>
      </c>
      <c r="T77" s="5">
        <f t="shared" si="35"/>
        <v>1061593</v>
      </c>
      <c r="U77" s="37">
        <f t="shared" si="32"/>
        <v>2.0169339210396323E-2</v>
      </c>
    </row>
    <row r="78" spans="1:21" ht="12" customHeight="1" x14ac:dyDescent="0.2">
      <c r="A78" s="14" t="s">
        <v>3</v>
      </c>
      <c r="B78" s="14" t="s">
        <v>42</v>
      </c>
      <c r="C78" s="14" t="s">
        <v>53</v>
      </c>
      <c r="D78" s="14" t="s">
        <v>33</v>
      </c>
      <c r="E78" s="14" t="s">
        <v>95</v>
      </c>
      <c r="F78" s="14" t="s">
        <v>12</v>
      </c>
      <c r="G78" s="14"/>
      <c r="H78" s="14" t="s">
        <v>5</v>
      </c>
      <c r="I78" s="7" t="s">
        <v>7</v>
      </c>
      <c r="J78" s="7" t="s">
        <v>6</v>
      </c>
      <c r="K78" s="12" t="s">
        <v>97</v>
      </c>
      <c r="L78" s="8">
        <v>27134000</v>
      </c>
      <c r="M78" s="8">
        <v>0</v>
      </c>
      <c r="N78" s="8">
        <v>27134000</v>
      </c>
      <c r="O78" s="8">
        <v>0</v>
      </c>
      <c r="P78" s="13">
        <v>5000000</v>
      </c>
      <c r="Q78" s="38">
        <f t="shared" si="30"/>
        <v>0.18427065674062063</v>
      </c>
      <c r="R78" s="8">
        <v>815435</v>
      </c>
      <c r="S78" s="38">
        <f t="shared" si="31"/>
        <v>3.0052148595857597E-2</v>
      </c>
      <c r="T78" s="8">
        <v>815435</v>
      </c>
      <c r="U78" s="38">
        <f t="shared" si="32"/>
        <v>3.0052148595857597E-2</v>
      </c>
    </row>
    <row r="79" spans="1:21" ht="12" customHeight="1" x14ac:dyDescent="0.2">
      <c r="A79" s="14" t="s">
        <v>3</v>
      </c>
      <c r="B79" s="14" t="s">
        <v>42</v>
      </c>
      <c r="C79" s="14" t="s">
        <v>53</v>
      </c>
      <c r="D79" s="14" t="s">
        <v>33</v>
      </c>
      <c r="E79" s="14" t="s">
        <v>95</v>
      </c>
      <c r="F79" s="14" t="s">
        <v>15</v>
      </c>
      <c r="G79" s="14"/>
      <c r="H79" s="14" t="s">
        <v>5</v>
      </c>
      <c r="I79" s="7" t="s">
        <v>7</v>
      </c>
      <c r="J79" s="7" t="s">
        <v>6</v>
      </c>
      <c r="K79" s="12" t="s">
        <v>98</v>
      </c>
      <c r="L79" s="8">
        <v>25500000</v>
      </c>
      <c r="M79" s="8">
        <v>0</v>
      </c>
      <c r="N79" s="8">
        <v>25500000</v>
      </c>
      <c r="O79" s="8">
        <v>0</v>
      </c>
      <c r="P79" s="13">
        <v>14354801</v>
      </c>
      <c r="Q79" s="38">
        <f t="shared" si="30"/>
        <v>0.56293337254901965</v>
      </c>
      <c r="R79" s="8">
        <v>246158</v>
      </c>
      <c r="S79" s="38">
        <f t="shared" si="31"/>
        <v>9.6532549019607838E-3</v>
      </c>
      <c r="T79" s="8">
        <v>246158</v>
      </c>
      <c r="U79" s="38">
        <f t="shared" si="32"/>
        <v>9.6532549019607838E-3</v>
      </c>
    </row>
    <row r="80" spans="1:21" s="6" customFormat="1" ht="12" customHeight="1" x14ac:dyDescent="0.2">
      <c r="A80" s="15" t="s">
        <v>3</v>
      </c>
      <c r="B80" s="15" t="s">
        <v>99</v>
      </c>
      <c r="C80" s="15"/>
      <c r="D80" s="15"/>
      <c r="E80" s="15"/>
      <c r="F80" s="15"/>
      <c r="G80" s="15"/>
      <c r="H80" s="15" t="s">
        <v>5</v>
      </c>
      <c r="I80" s="4" t="s">
        <v>7</v>
      </c>
      <c r="J80" s="4" t="s">
        <v>6</v>
      </c>
      <c r="K80" s="11" t="s">
        <v>100</v>
      </c>
      <c r="L80" s="5">
        <f>+L81+L85</f>
        <v>190239000</v>
      </c>
      <c r="M80" s="5">
        <f t="shared" ref="M80:U80" si="36">+M81+M85</f>
        <v>0</v>
      </c>
      <c r="N80" s="5">
        <f t="shared" si="36"/>
        <v>55499112</v>
      </c>
      <c r="O80" s="5">
        <f t="shared" si="36"/>
        <v>134739888</v>
      </c>
      <c r="P80" s="5">
        <f t="shared" si="36"/>
        <v>55499112</v>
      </c>
      <c r="Q80" s="37">
        <f t="shared" si="30"/>
        <v>0.29173361928942015</v>
      </c>
      <c r="R80" s="5">
        <f t="shared" si="36"/>
        <v>55499112</v>
      </c>
      <c r="S80" s="37">
        <f t="shared" si="31"/>
        <v>0.29173361928942015</v>
      </c>
      <c r="T80" s="5">
        <f t="shared" si="36"/>
        <v>55499112</v>
      </c>
      <c r="U80" s="37">
        <f t="shared" si="32"/>
        <v>0.29173361928942015</v>
      </c>
    </row>
    <row r="81" spans="1:21" s="6" customFormat="1" ht="12" customHeight="1" x14ac:dyDescent="0.2">
      <c r="A81" s="15" t="s">
        <v>3</v>
      </c>
      <c r="B81" s="15" t="s">
        <v>99</v>
      </c>
      <c r="C81" s="15" t="s">
        <v>8</v>
      </c>
      <c r="D81" s="15"/>
      <c r="E81" s="15"/>
      <c r="F81" s="15"/>
      <c r="G81" s="15"/>
      <c r="H81" s="15" t="s">
        <v>5</v>
      </c>
      <c r="I81" s="4" t="s">
        <v>7</v>
      </c>
      <c r="J81" s="4" t="s">
        <v>6</v>
      </c>
      <c r="K81" s="11" t="s">
        <v>101</v>
      </c>
      <c r="L81" s="5">
        <f>+L82</f>
        <v>74250000</v>
      </c>
      <c r="M81" s="5">
        <f t="shared" ref="M81:U81" si="37">+M82</f>
        <v>0</v>
      </c>
      <c r="N81" s="5">
        <f t="shared" si="37"/>
        <v>55499112</v>
      </c>
      <c r="O81" s="5">
        <f t="shared" si="37"/>
        <v>18750888</v>
      </c>
      <c r="P81" s="5">
        <f t="shared" si="37"/>
        <v>55499112</v>
      </c>
      <c r="Q81" s="37">
        <f t="shared" si="30"/>
        <v>0.74746278787878784</v>
      </c>
      <c r="R81" s="5">
        <f t="shared" si="37"/>
        <v>55499112</v>
      </c>
      <c r="S81" s="37">
        <f t="shared" si="31"/>
        <v>0.74746278787878784</v>
      </c>
      <c r="T81" s="5">
        <f t="shared" si="37"/>
        <v>55499112</v>
      </c>
      <c r="U81" s="37">
        <f t="shared" si="32"/>
        <v>0.74746278787878784</v>
      </c>
    </row>
    <row r="82" spans="1:21" s="6" customFormat="1" ht="12" customHeight="1" x14ac:dyDescent="0.2">
      <c r="A82" s="15" t="s">
        <v>3</v>
      </c>
      <c r="B82" s="15" t="s">
        <v>99</v>
      </c>
      <c r="C82" s="15" t="s">
        <v>8</v>
      </c>
      <c r="D82" s="15" t="s">
        <v>33</v>
      </c>
      <c r="E82" s="15"/>
      <c r="F82" s="15"/>
      <c r="G82" s="15"/>
      <c r="H82" s="15" t="s">
        <v>5</v>
      </c>
      <c r="I82" s="4" t="s">
        <v>7</v>
      </c>
      <c r="J82" s="4" t="s">
        <v>6</v>
      </c>
      <c r="K82" s="11" t="s">
        <v>102</v>
      </c>
      <c r="L82" s="5">
        <f>+L83+L84</f>
        <v>74250000</v>
      </c>
      <c r="M82" s="5">
        <f t="shared" ref="M82:U82" si="38">+M83+M84</f>
        <v>0</v>
      </c>
      <c r="N82" s="5">
        <f t="shared" si="38"/>
        <v>55499112</v>
      </c>
      <c r="O82" s="5">
        <f t="shared" si="38"/>
        <v>18750888</v>
      </c>
      <c r="P82" s="5">
        <f t="shared" si="38"/>
        <v>55499112</v>
      </c>
      <c r="Q82" s="37">
        <f t="shared" si="30"/>
        <v>0.74746278787878784</v>
      </c>
      <c r="R82" s="5">
        <f t="shared" si="38"/>
        <v>55499112</v>
      </c>
      <c r="S82" s="37">
        <f t="shared" si="31"/>
        <v>0.74746278787878784</v>
      </c>
      <c r="T82" s="5">
        <f t="shared" si="38"/>
        <v>55499112</v>
      </c>
      <c r="U82" s="37">
        <f t="shared" si="32"/>
        <v>0.74746278787878784</v>
      </c>
    </row>
    <row r="83" spans="1:21" ht="12" customHeight="1" x14ac:dyDescent="0.2">
      <c r="A83" s="14" t="s">
        <v>3</v>
      </c>
      <c r="B83" s="14" t="s">
        <v>99</v>
      </c>
      <c r="C83" s="14" t="s">
        <v>8</v>
      </c>
      <c r="D83" s="14" t="s">
        <v>33</v>
      </c>
      <c r="E83" s="14" t="s">
        <v>12</v>
      </c>
      <c r="F83" s="14"/>
      <c r="G83" s="14"/>
      <c r="H83" s="14" t="s">
        <v>5</v>
      </c>
      <c r="I83" s="7" t="s">
        <v>7</v>
      </c>
      <c r="J83" s="7" t="s">
        <v>6</v>
      </c>
      <c r="K83" s="12" t="s">
        <v>103</v>
      </c>
      <c r="L83" s="8">
        <v>73515000</v>
      </c>
      <c r="M83" s="8">
        <v>0</v>
      </c>
      <c r="N83" s="8">
        <v>54960968</v>
      </c>
      <c r="O83" s="8">
        <v>18554032</v>
      </c>
      <c r="P83" s="13">
        <v>54960968</v>
      </c>
      <c r="Q83" s="38">
        <f t="shared" si="30"/>
        <v>0.74761569747670542</v>
      </c>
      <c r="R83" s="8">
        <v>54960968</v>
      </c>
      <c r="S83" s="38">
        <f t="shared" si="31"/>
        <v>0.74761569747670542</v>
      </c>
      <c r="T83" s="8">
        <v>54960968</v>
      </c>
      <c r="U83" s="38">
        <f t="shared" si="32"/>
        <v>0.74761569747670542</v>
      </c>
    </row>
    <row r="84" spans="1:21" ht="12" customHeight="1" x14ac:dyDescent="0.2">
      <c r="A84" s="14" t="s">
        <v>3</v>
      </c>
      <c r="B84" s="14" t="s">
        <v>99</v>
      </c>
      <c r="C84" s="14" t="s">
        <v>8</v>
      </c>
      <c r="D84" s="14" t="s">
        <v>33</v>
      </c>
      <c r="E84" s="14" t="s">
        <v>23</v>
      </c>
      <c r="F84" s="14"/>
      <c r="G84" s="14"/>
      <c r="H84" s="14" t="s">
        <v>5</v>
      </c>
      <c r="I84" s="7" t="s">
        <v>7</v>
      </c>
      <c r="J84" s="7" t="s">
        <v>6</v>
      </c>
      <c r="K84" s="12" t="s">
        <v>104</v>
      </c>
      <c r="L84" s="8">
        <v>735000</v>
      </c>
      <c r="M84" s="8">
        <v>0</v>
      </c>
      <c r="N84" s="8">
        <v>538144</v>
      </c>
      <c r="O84" s="8">
        <v>196856</v>
      </c>
      <c r="P84" s="13">
        <v>538144</v>
      </c>
      <c r="Q84" s="38">
        <f t="shared" si="30"/>
        <v>0.73216870748299323</v>
      </c>
      <c r="R84" s="8">
        <v>538144</v>
      </c>
      <c r="S84" s="38">
        <f t="shared" si="31"/>
        <v>0.73216870748299323</v>
      </c>
      <c r="T84" s="8">
        <v>538144</v>
      </c>
      <c r="U84" s="38">
        <f t="shared" si="32"/>
        <v>0.73216870748299323</v>
      </c>
    </row>
    <row r="85" spans="1:21" s="6" customFormat="1" ht="12" customHeight="1" x14ac:dyDescent="0.2">
      <c r="A85" s="15" t="s">
        <v>3</v>
      </c>
      <c r="B85" s="15" t="s">
        <v>99</v>
      </c>
      <c r="C85" s="15" t="s">
        <v>53</v>
      </c>
      <c r="D85" s="15"/>
      <c r="E85" s="15"/>
      <c r="F85" s="15"/>
      <c r="G85" s="15"/>
      <c r="H85" s="15" t="s">
        <v>5</v>
      </c>
      <c r="I85" s="4" t="s">
        <v>7</v>
      </c>
      <c r="J85" s="4" t="s">
        <v>6</v>
      </c>
      <c r="K85" s="11" t="s">
        <v>105</v>
      </c>
      <c r="L85" s="5">
        <f>+L86</f>
        <v>115989000</v>
      </c>
      <c r="M85" s="5">
        <f t="shared" ref="M85:U85" si="39">+M86</f>
        <v>0</v>
      </c>
      <c r="N85" s="5">
        <f t="shared" si="39"/>
        <v>0</v>
      </c>
      <c r="O85" s="5">
        <f t="shared" si="39"/>
        <v>115989000</v>
      </c>
      <c r="P85" s="5">
        <f t="shared" si="39"/>
        <v>0</v>
      </c>
      <c r="Q85" s="37">
        <f t="shared" si="30"/>
        <v>0</v>
      </c>
      <c r="R85" s="5">
        <f t="shared" si="39"/>
        <v>0</v>
      </c>
      <c r="S85" s="37">
        <f t="shared" si="31"/>
        <v>0</v>
      </c>
      <c r="T85" s="5">
        <f t="shared" si="39"/>
        <v>0</v>
      </c>
      <c r="U85" s="37">
        <f t="shared" si="32"/>
        <v>0</v>
      </c>
    </row>
    <row r="86" spans="1:21" ht="12" customHeight="1" x14ac:dyDescent="0.2">
      <c r="A86" s="14" t="s">
        <v>3</v>
      </c>
      <c r="B86" s="14" t="s">
        <v>99</v>
      </c>
      <c r="C86" s="14" t="s">
        <v>53</v>
      </c>
      <c r="D86" s="14" t="s">
        <v>8</v>
      </c>
      <c r="E86" s="14"/>
      <c r="F86" s="14"/>
      <c r="G86" s="14"/>
      <c r="H86" s="14" t="s">
        <v>5</v>
      </c>
      <c r="I86" s="7" t="s">
        <v>7</v>
      </c>
      <c r="J86" s="7" t="s">
        <v>6</v>
      </c>
      <c r="K86" s="12" t="s">
        <v>106</v>
      </c>
      <c r="L86" s="8">
        <v>115989000</v>
      </c>
      <c r="M86" s="8">
        <v>0</v>
      </c>
      <c r="N86" s="8">
        <v>0</v>
      </c>
      <c r="O86" s="8">
        <v>115989000</v>
      </c>
      <c r="P86" s="13">
        <v>0</v>
      </c>
      <c r="Q86" s="38">
        <f t="shared" si="30"/>
        <v>0</v>
      </c>
      <c r="R86" s="8">
        <v>0</v>
      </c>
      <c r="S86" s="38">
        <f t="shared" si="31"/>
        <v>0</v>
      </c>
      <c r="T86" s="8">
        <v>0</v>
      </c>
      <c r="U86" s="38">
        <f t="shared" si="32"/>
        <v>0</v>
      </c>
    </row>
    <row r="87" spans="1:21" s="6" customFormat="1" ht="12" customHeight="1" x14ac:dyDescent="0.2">
      <c r="A87" s="43" t="s">
        <v>107</v>
      </c>
      <c r="B87" s="43"/>
      <c r="C87" s="43"/>
      <c r="D87" s="43"/>
      <c r="E87" s="43"/>
      <c r="F87" s="43"/>
      <c r="G87" s="43"/>
      <c r="H87" s="43" t="s">
        <v>5</v>
      </c>
      <c r="I87" s="44" t="s">
        <v>7</v>
      </c>
      <c r="J87" s="44" t="s">
        <v>6</v>
      </c>
      <c r="K87" s="45" t="s">
        <v>108</v>
      </c>
      <c r="L87" s="46">
        <f>+L88</f>
        <v>5414000</v>
      </c>
      <c r="M87" s="46">
        <f t="shared" ref="M87:U89" si="40">+M88</f>
        <v>0</v>
      </c>
      <c r="N87" s="46">
        <f t="shared" si="40"/>
        <v>0</v>
      </c>
      <c r="O87" s="46">
        <f t="shared" si="40"/>
        <v>5414000</v>
      </c>
      <c r="P87" s="46">
        <f t="shared" si="40"/>
        <v>0</v>
      </c>
      <c r="Q87" s="47">
        <f t="shared" si="30"/>
        <v>0</v>
      </c>
      <c r="R87" s="46">
        <f t="shared" si="40"/>
        <v>0</v>
      </c>
      <c r="S87" s="47">
        <f t="shared" si="31"/>
        <v>0</v>
      </c>
      <c r="T87" s="46">
        <f t="shared" si="40"/>
        <v>0</v>
      </c>
      <c r="U87" s="47">
        <f t="shared" si="32"/>
        <v>0</v>
      </c>
    </row>
    <row r="88" spans="1:21" s="6" customFormat="1" ht="12" customHeight="1" x14ac:dyDescent="0.2">
      <c r="A88" s="15" t="s">
        <v>107</v>
      </c>
      <c r="B88" s="15" t="s">
        <v>109</v>
      </c>
      <c r="C88" s="15"/>
      <c r="D88" s="15"/>
      <c r="E88" s="15"/>
      <c r="F88" s="15"/>
      <c r="G88" s="15"/>
      <c r="H88" s="15" t="s">
        <v>5</v>
      </c>
      <c r="I88" s="4" t="s">
        <v>7</v>
      </c>
      <c r="J88" s="4" t="s">
        <v>6</v>
      </c>
      <c r="K88" s="11" t="s">
        <v>110</v>
      </c>
      <c r="L88" s="5">
        <f>+L89</f>
        <v>5414000</v>
      </c>
      <c r="M88" s="5">
        <f t="shared" si="40"/>
        <v>0</v>
      </c>
      <c r="N88" s="5">
        <f t="shared" si="40"/>
        <v>0</v>
      </c>
      <c r="O88" s="5">
        <f t="shared" si="40"/>
        <v>5414000</v>
      </c>
      <c r="P88" s="5">
        <f t="shared" si="40"/>
        <v>0</v>
      </c>
      <c r="Q88" s="37">
        <f t="shared" si="30"/>
        <v>0</v>
      </c>
      <c r="R88" s="5">
        <f t="shared" si="40"/>
        <v>0</v>
      </c>
      <c r="S88" s="37">
        <f t="shared" si="31"/>
        <v>0</v>
      </c>
      <c r="T88" s="5">
        <f t="shared" si="40"/>
        <v>0</v>
      </c>
      <c r="U88" s="37">
        <f t="shared" si="32"/>
        <v>0</v>
      </c>
    </row>
    <row r="89" spans="1:21" s="6" customFormat="1" ht="12" customHeight="1" x14ac:dyDescent="0.2">
      <c r="A89" s="15" t="s">
        <v>107</v>
      </c>
      <c r="B89" s="15" t="s">
        <v>109</v>
      </c>
      <c r="C89" s="15" t="s">
        <v>53</v>
      </c>
      <c r="D89" s="15"/>
      <c r="E89" s="15"/>
      <c r="F89" s="15"/>
      <c r="G89" s="15"/>
      <c r="H89" s="15" t="s">
        <v>5</v>
      </c>
      <c r="I89" s="4" t="s">
        <v>7</v>
      </c>
      <c r="J89" s="4" t="s">
        <v>6</v>
      </c>
      <c r="K89" s="11" t="s">
        <v>111</v>
      </c>
      <c r="L89" s="5">
        <f>+L90</f>
        <v>5414000</v>
      </c>
      <c r="M89" s="5">
        <f t="shared" si="40"/>
        <v>0</v>
      </c>
      <c r="N89" s="5">
        <f t="shared" si="40"/>
        <v>0</v>
      </c>
      <c r="O89" s="5">
        <f t="shared" si="40"/>
        <v>5414000</v>
      </c>
      <c r="P89" s="5">
        <f t="shared" si="40"/>
        <v>0</v>
      </c>
      <c r="Q89" s="37">
        <f t="shared" si="30"/>
        <v>0</v>
      </c>
      <c r="R89" s="5">
        <f t="shared" si="40"/>
        <v>0</v>
      </c>
      <c r="S89" s="37">
        <f t="shared" si="31"/>
        <v>0</v>
      </c>
      <c r="T89" s="5">
        <f t="shared" si="40"/>
        <v>0</v>
      </c>
      <c r="U89" s="37">
        <f t="shared" si="32"/>
        <v>0</v>
      </c>
    </row>
    <row r="90" spans="1:21" ht="12" customHeight="1" x14ac:dyDescent="0.2">
      <c r="A90" s="14" t="s">
        <v>107</v>
      </c>
      <c r="B90" s="14" t="s">
        <v>109</v>
      </c>
      <c r="C90" s="14" t="s">
        <v>53</v>
      </c>
      <c r="D90" s="14" t="s">
        <v>8</v>
      </c>
      <c r="E90" s="14"/>
      <c r="F90" s="14"/>
      <c r="G90" s="14"/>
      <c r="H90" s="14" t="s">
        <v>5</v>
      </c>
      <c r="I90" s="7" t="s">
        <v>7</v>
      </c>
      <c r="J90" s="7" t="s">
        <v>6</v>
      </c>
      <c r="K90" s="12" t="s">
        <v>112</v>
      </c>
      <c r="L90" s="8">
        <v>5414000</v>
      </c>
      <c r="M90" s="8">
        <v>0</v>
      </c>
      <c r="N90" s="8">
        <v>0</v>
      </c>
      <c r="O90" s="8">
        <v>5414000</v>
      </c>
      <c r="P90" s="13">
        <v>0</v>
      </c>
      <c r="Q90" s="38">
        <f t="shared" si="30"/>
        <v>0</v>
      </c>
      <c r="R90" s="8">
        <v>0</v>
      </c>
      <c r="S90" s="38">
        <f t="shared" si="31"/>
        <v>0</v>
      </c>
      <c r="T90" s="8">
        <v>0</v>
      </c>
      <c r="U90" s="38">
        <f t="shared" si="32"/>
        <v>0</v>
      </c>
    </row>
    <row r="91" spans="1:21" s="6" customFormat="1" ht="12" customHeight="1" x14ac:dyDescent="0.2">
      <c r="A91" s="43" t="s">
        <v>113</v>
      </c>
      <c r="B91" s="43"/>
      <c r="C91" s="43"/>
      <c r="D91" s="43"/>
      <c r="E91" s="43"/>
      <c r="F91" s="43"/>
      <c r="G91" s="43"/>
      <c r="H91" s="43" t="s">
        <v>5</v>
      </c>
      <c r="I91" s="44" t="s">
        <v>7</v>
      </c>
      <c r="J91" s="44" t="s">
        <v>6</v>
      </c>
      <c r="K91" s="45" t="s">
        <v>114</v>
      </c>
      <c r="L91" s="46">
        <f>+L92</f>
        <v>19885544000</v>
      </c>
      <c r="M91" s="46">
        <f t="shared" ref="M91:U91" si="41">+M92</f>
        <v>0</v>
      </c>
      <c r="N91" s="46">
        <f t="shared" si="41"/>
        <v>17716912884.480003</v>
      </c>
      <c r="O91" s="46">
        <f t="shared" si="41"/>
        <v>2168631115.52</v>
      </c>
      <c r="P91" s="46">
        <f t="shared" si="41"/>
        <v>16939390723.880001</v>
      </c>
      <c r="Q91" s="47">
        <f t="shared" si="30"/>
        <v>0.85184447173685574</v>
      </c>
      <c r="R91" s="46">
        <f t="shared" si="41"/>
        <v>6979333648.2700005</v>
      </c>
      <c r="S91" s="47">
        <f t="shared" si="31"/>
        <v>0.35097524353721482</v>
      </c>
      <c r="T91" s="46">
        <f t="shared" si="41"/>
        <v>6593867512.6199999</v>
      </c>
      <c r="U91" s="47">
        <f t="shared" si="32"/>
        <v>0.33159100463230978</v>
      </c>
    </row>
    <row r="92" spans="1:21" s="6" customFormat="1" ht="12" customHeight="1" x14ac:dyDescent="0.2">
      <c r="A92" s="15" t="s">
        <v>113</v>
      </c>
      <c r="B92" s="15" t="s">
        <v>115</v>
      </c>
      <c r="C92" s="15"/>
      <c r="D92" s="15"/>
      <c r="E92" s="15"/>
      <c r="F92" s="15"/>
      <c r="G92" s="15"/>
      <c r="H92" s="15" t="s">
        <v>5</v>
      </c>
      <c r="I92" s="4" t="s">
        <v>7</v>
      </c>
      <c r="J92" s="4" t="s">
        <v>6</v>
      </c>
      <c r="K92" s="11" t="s">
        <v>116</v>
      </c>
      <c r="L92" s="5">
        <f>+L93+L100</f>
        <v>19885544000</v>
      </c>
      <c r="M92" s="5">
        <f t="shared" ref="M92:U92" si="42">+M93+M100</f>
        <v>0</v>
      </c>
      <c r="N92" s="5">
        <f t="shared" si="42"/>
        <v>17716912884.480003</v>
      </c>
      <c r="O92" s="5">
        <f t="shared" si="42"/>
        <v>2168631115.52</v>
      </c>
      <c r="P92" s="5">
        <f t="shared" si="42"/>
        <v>16939390723.880001</v>
      </c>
      <c r="Q92" s="37">
        <f t="shared" si="30"/>
        <v>0.85184447173685574</v>
      </c>
      <c r="R92" s="5">
        <f t="shared" si="42"/>
        <v>6979333648.2700005</v>
      </c>
      <c r="S92" s="37">
        <f t="shared" si="31"/>
        <v>0.35097524353721482</v>
      </c>
      <c r="T92" s="5">
        <f t="shared" si="42"/>
        <v>6593867512.6199999</v>
      </c>
      <c r="U92" s="37">
        <f t="shared" si="32"/>
        <v>0.33159100463230978</v>
      </c>
    </row>
    <row r="93" spans="1:21" s="6" customFormat="1" ht="12" customHeight="1" x14ac:dyDescent="0.2">
      <c r="A93" s="15" t="s">
        <v>113</v>
      </c>
      <c r="B93" s="15" t="s">
        <v>115</v>
      </c>
      <c r="C93" s="15" t="s">
        <v>117</v>
      </c>
      <c r="D93" s="15"/>
      <c r="E93" s="15"/>
      <c r="F93" s="15"/>
      <c r="G93" s="15"/>
      <c r="H93" s="15" t="s">
        <v>5</v>
      </c>
      <c r="I93" s="4" t="s">
        <v>7</v>
      </c>
      <c r="J93" s="4" t="s">
        <v>6</v>
      </c>
      <c r="K93" s="11" t="s">
        <v>118</v>
      </c>
      <c r="L93" s="5">
        <f>+L94</f>
        <v>15543682000</v>
      </c>
      <c r="M93" s="5">
        <f t="shared" ref="M93:U94" si="43">+M94</f>
        <v>0</v>
      </c>
      <c r="N93" s="5">
        <f t="shared" si="43"/>
        <v>13655481437.240002</v>
      </c>
      <c r="O93" s="5">
        <f t="shared" si="43"/>
        <v>1888200562.76</v>
      </c>
      <c r="P93" s="5">
        <f t="shared" si="43"/>
        <v>13401049878.24</v>
      </c>
      <c r="Q93" s="37">
        <f t="shared" si="30"/>
        <v>0.86215414586067829</v>
      </c>
      <c r="R93" s="5">
        <f t="shared" si="43"/>
        <v>4901148839.9300003</v>
      </c>
      <c r="S93" s="37">
        <f t="shared" si="31"/>
        <v>0.31531453357898087</v>
      </c>
      <c r="T93" s="5">
        <f t="shared" si="43"/>
        <v>4768498799.2799997</v>
      </c>
      <c r="U93" s="37">
        <f t="shared" si="32"/>
        <v>0.30678051695087433</v>
      </c>
    </row>
    <row r="94" spans="1:21" s="6" customFormat="1" ht="12" customHeight="1" x14ac:dyDescent="0.2">
      <c r="A94" s="15" t="s">
        <v>113</v>
      </c>
      <c r="B94" s="15" t="s">
        <v>115</v>
      </c>
      <c r="C94" s="15" t="s">
        <v>117</v>
      </c>
      <c r="D94" s="15" t="s">
        <v>119</v>
      </c>
      <c r="E94" s="15"/>
      <c r="F94" s="15"/>
      <c r="G94" s="15"/>
      <c r="H94" s="15" t="s">
        <v>5</v>
      </c>
      <c r="I94" s="4" t="s">
        <v>7</v>
      </c>
      <c r="J94" s="4" t="s">
        <v>6</v>
      </c>
      <c r="K94" s="11" t="s">
        <v>120</v>
      </c>
      <c r="L94" s="5">
        <f>+L95</f>
        <v>15543682000</v>
      </c>
      <c r="M94" s="5">
        <f t="shared" si="43"/>
        <v>0</v>
      </c>
      <c r="N94" s="5">
        <f t="shared" si="43"/>
        <v>13655481437.240002</v>
      </c>
      <c r="O94" s="5">
        <f t="shared" si="43"/>
        <v>1888200562.76</v>
      </c>
      <c r="P94" s="5">
        <f t="shared" si="43"/>
        <v>13401049878.24</v>
      </c>
      <c r="Q94" s="37">
        <f t="shared" si="30"/>
        <v>0.86215414586067829</v>
      </c>
      <c r="R94" s="5">
        <f t="shared" si="43"/>
        <v>4901148839.9300003</v>
      </c>
      <c r="S94" s="37">
        <f t="shared" si="31"/>
        <v>0.31531453357898087</v>
      </c>
      <c r="T94" s="5">
        <f t="shared" si="43"/>
        <v>4768498799.2799997</v>
      </c>
      <c r="U94" s="37">
        <f t="shared" si="32"/>
        <v>0.30678051695087433</v>
      </c>
    </row>
    <row r="95" spans="1:21" s="6" customFormat="1" ht="12" customHeight="1" x14ac:dyDescent="0.2">
      <c r="A95" s="15" t="s">
        <v>113</v>
      </c>
      <c r="B95" s="15" t="s">
        <v>115</v>
      </c>
      <c r="C95" s="15" t="s">
        <v>117</v>
      </c>
      <c r="D95" s="15" t="s">
        <v>119</v>
      </c>
      <c r="E95" s="15" t="s">
        <v>121</v>
      </c>
      <c r="F95" s="11" t="s">
        <v>0</v>
      </c>
      <c r="G95" s="15" t="s">
        <v>0</v>
      </c>
      <c r="H95" s="15" t="s">
        <v>5</v>
      </c>
      <c r="I95" s="4" t="s">
        <v>7</v>
      </c>
      <c r="J95" s="4" t="s">
        <v>6</v>
      </c>
      <c r="K95" s="11" t="s">
        <v>120</v>
      </c>
      <c r="L95" s="5">
        <f>+L96+L98</f>
        <v>15543682000</v>
      </c>
      <c r="M95" s="5">
        <f t="shared" ref="M95:U95" si="44">+M96+M98</f>
        <v>0</v>
      </c>
      <c r="N95" s="5">
        <f t="shared" si="44"/>
        <v>13655481437.240002</v>
      </c>
      <c r="O95" s="5">
        <f t="shared" si="44"/>
        <v>1888200562.76</v>
      </c>
      <c r="P95" s="5">
        <f t="shared" si="44"/>
        <v>13401049878.24</v>
      </c>
      <c r="Q95" s="37">
        <f t="shared" si="30"/>
        <v>0.86215414586067829</v>
      </c>
      <c r="R95" s="5">
        <f t="shared" si="44"/>
        <v>4901148839.9300003</v>
      </c>
      <c r="S95" s="37">
        <f t="shared" si="31"/>
        <v>0.31531453357898087</v>
      </c>
      <c r="T95" s="5">
        <f t="shared" si="44"/>
        <v>4768498799.2799997</v>
      </c>
      <c r="U95" s="37">
        <f t="shared" si="32"/>
        <v>0.30678051695087433</v>
      </c>
    </row>
    <row r="96" spans="1:21" s="6" customFormat="1" ht="12" customHeight="1" x14ac:dyDescent="0.2">
      <c r="A96" s="15" t="s">
        <v>113</v>
      </c>
      <c r="B96" s="15" t="s">
        <v>115</v>
      </c>
      <c r="C96" s="15" t="s">
        <v>117</v>
      </c>
      <c r="D96" s="15" t="s">
        <v>119</v>
      </c>
      <c r="E96" s="15" t="s">
        <v>121</v>
      </c>
      <c r="F96" s="11" t="s">
        <v>122</v>
      </c>
      <c r="G96" s="15" t="s">
        <v>0</v>
      </c>
      <c r="H96" s="15" t="s">
        <v>5</v>
      </c>
      <c r="I96" s="4" t="s">
        <v>7</v>
      </c>
      <c r="J96" s="4" t="s">
        <v>6</v>
      </c>
      <c r="K96" s="11" t="s">
        <v>123</v>
      </c>
      <c r="L96" s="5">
        <f>+L97</f>
        <v>10919399000</v>
      </c>
      <c r="M96" s="5">
        <f t="shared" ref="M96:U96" si="45">+M97</f>
        <v>0</v>
      </c>
      <c r="N96" s="5">
        <f t="shared" si="45"/>
        <v>9290410592.9300003</v>
      </c>
      <c r="O96" s="5">
        <f t="shared" si="45"/>
        <v>1628988407.0699999</v>
      </c>
      <c r="P96" s="5">
        <f t="shared" si="45"/>
        <v>9226410592.9300003</v>
      </c>
      <c r="Q96" s="37">
        <f t="shared" si="30"/>
        <v>0.84495589848214181</v>
      </c>
      <c r="R96" s="5">
        <f t="shared" si="45"/>
        <v>3265825285.3600001</v>
      </c>
      <c r="S96" s="37">
        <f t="shared" si="31"/>
        <v>0.29908471018963589</v>
      </c>
      <c r="T96" s="5">
        <f t="shared" si="45"/>
        <v>3133175244.71</v>
      </c>
      <c r="U96" s="37">
        <f t="shared" si="32"/>
        <v>0.28693660197873527</v>
      </c>
    </row>
    <row r="97" spans="1:21" ht="12" customHeight="1" x14ac:dyDescent="0.2">
      <c r="A97" s="14" t="s">
        <v>113</v>
      </c>
      <c r="B97" s="14" t="s">
        <v>115</v>
      </c>
      <c r="C97" s="14" t="s">
        <v>117</v>
      </c>
      <c r="D97" s="14" t="s">
        <v>119</v>
      </c>
      <c r="E97" s="14" t="s">
        <v>121</v>
      </c>
      <c r="F97" s="12" t="s">
        <v>122</v>
      </c>
      <c r="G97" s="14" t="s">
        <v>33</v>
      </c>
      <c r="H97" s="14" t="s">
        <v>5</v>
      </c>
      <c r="I97" s="7" t="s">
        <v>7</v>
      </c>
      <c r="J97" s="7" t="s">
        <v>6</v>
      </c>
      <c r="K97" s="12" t="s">
        <v>124</v>
      </c>
      <c r="L97" s="8">
        <v>10919399000</v>
      </c>
      <c r="M97" s="8">
        <v>0</v>
      </c>
      <c r="N97" s="8">
        <v>9290410592.9300003</v>
      </c>
      <c r="O97" s="8">
        <v>1628988407.0699999</v>
      </c>
      <c r="P97" s="13">
        <v>9226410592.9300003</v>
      </c>
      <c r="Q97" s="38">
        <f t="shared" si="30"/>
        <v>0.84495589848214181</v>
      </c>
      <c r="R97" s="8">
        <v>3265825285.3600001</v>
      </c>
      <c r="S97" s="38">
        <f t="shared" si="31"/>
        <v>0.29908471018963589</v>
      </c>
      <c r="T97" s="8">
        <v>3133175244.71</v>
      </c>
      <c r="U97" s="38">
        <f t="shared" si="32"/>
        <v>0.28693660197873527</v>
      </c>
    </row>
    <row r="98" spans="1:21" s="6" customFormat="1" ht="12" customHeight="1" x14ac:dyDescent="0.2">
      <c r="A98" s="15" t="s">
        <v>113</v>
      </c>
      <c r="B98" s="15" t="s">
        <v>115</v>
      </c>
      <c r="C98" s="15" t="s">
        <v>117</v>
      </c>
      <c r="D98" s="15" t="s">
        <v>119</v>
      </c>
      <c r="E98" s="15" t="s">
        <v>121</v>
      </c>
      <c r="F98" s="11" t="s">
        <v>125</v>
      </c>
      <c r="G98" s="15" t="s">
        <v>0</v>
      </c>
      <c r="H98" s="15" t="s">
        <v>5</v>
      </c>
      <c r="I98" s="4" t="s">
        <v>7</v>
      </c>
      <c r="J98" s="4" t="s">
        <v>6</v>
      </c>
      <c r="K98" s="11" t="s">
        <v>126</v>
      </c>
      <c r="L98" s="5">
        <f>+L99</f>
        <v>4624283000</v>
      </c>
      <c r="M98" s="5">
        <f t="shared" ref="M98:U98" si="46">+M99</f>
        <v>0</v>
      </c>
      <c r="N98" s="5">
        <f t="shared" si="46"/>
        <v>4365070844.3100004</v>
      </c>
      <c r="O98" s="5">
        <f t="shared" si="46"/>
        <v>259212155.69</v>
      </c>
      <c r="P98" s="5">
        <f t="shared" si="46"/>
        <v>4174639285.3099999</v>
      </c>
      <c r="Q98" s="37">
        <f t="shared" si="30"/>
        <v>0.90276466325914739</v>
      </c>
      <c r="R98" s="5">
        <f t="shared" si="46"/>
        <v>1635323554.5699999</v>
      </c>
      <c r="S98" s="37">
        <f t="shared" si="31"/>
        <v>0.35363829475185665</v>
      </c>
      <c r="T98" s="5">
        <f t="shared" si="46"/>
        <v>1635323554.5699999</v>
      </c>
      <c r="U98" s="37">
        <f t="shared" si="32"/>
        <v>0.35363829475185665</v>
      </c>
    </row>
    <row r="99" spans="1:21" ht="12" customHeight="1" x14ac:dyDescent="0.2">
      <c r="A99" s="14" t="s">
        <v>113</v>
      </c>
      <c r="B99" s="14" t="s">
        <v>115</v>
      </c>
      <c r="C99" s="14" t="s">
        <v>117</v>
      </c>
      <c r="D99" s="14" t="s">
        <v>119</v>
      </c>
      <c r="E99" s="14" t="s">
        <v>121</v>
      </c>
      <c r="F99" s="12" t="s">
        <v>125</v>
      </c>
      <c r="G99" s="14" t="s">
        <v>33</v>
      </c>
      <c r="H99" s="14" t="s">
        <v>5</v>
      </c>
      <c r="I99" s="7" t="s">
        <v>7</v>
      </c>
      <c r="J99" s="7" t="s">
        <v>6</v>
      </c>
      <c r="K99" s="12" t="s">
        <v>127</v>
      </c>
      <c r="L99" s="8">
        <v>4624283000</v>
      </c>
      <c r="M99" s="8">
        <v>0</v>
      </c>
      <c r="N99" s="8">
        <v>4365070844.3100004</v>
      </c>
      <c r="O99" s="8">
        <v>259212155.69</v>
      </c>
      <c r="P99" s="13">
        <v>4174639285.3099999</v>
      </c>
      <c r="Q99" s="38">
        <f t="shared" si="30"/>
        <v>0.90276466325914739</v>
      </c>
      <c r="R99" s="8">
        <v>1635323554.5699999</v>
      </c>
      <c r="S99" s="38">
        <f t="shared" si="31"/>
        <v>0.35363829475185665</v>
      </c>
      <c r="T99" s="8">
        <v>1635323554.5699999</v>
      </c>
      <c r="U99" s="38">
        <f t="shared" si="32"/>
        <v>0.35363829475185665</v>
      </c>
    </row>
    <row r="100" spans="1:21" s="6" customFormat="1" ht="12" customHeight="1" x14ac:dyDescent="0.2">
      <c r="A100" s="15" t="s">
        <v>113</v>
      </c>
      <c r="B100" s="15" t="s">
        <v>128</v>
      </c>
      <c r="C100" s="15"/>
      <c r="D100" s="15"/>
      <c r="E100" s="15"/>
      <c r="F100" s="11"/>
      <c r="G100" s="15"/>
      <c r="H100" s="15" t="s">
        <v>5</v>
      </c>
      <c r="I100" s="4" t="s">
        <v>7</v>
      </c>
      <c r="J100" s="4" t="s">
        <v>6</v>
      </c>
      <c r="K100" s="11" t="s">
        <v>129</v>
      </c>
      <c r="L100" s="5">
        <f>+L101</f>
        <v>4341862000</v>
      </c>
      <c r="M100" s="5">
        <f t="shared" ref="M100:T101" si="47">+M101</f>
        <v>0</v>
      </c>
      <c r="N100" s="5">
        <f t="shared" si="47"/>
        <v>4061431447.2400002</v>
      </c>
      <c r="O100" s="5">
        <f t="shared" si="47"/>
        <v>280430552.75999999</v>
      </c>
      <c r="P100" s="5">
        <f t="shared" si="47"/>
        <v>3538340845.6400003</v>
      </c>
      <c r="Q100" s="37">
        <f t="shared" si="30"/>
        <v>0.81493627518332001</v>
      </c>
      <c r="R100" s="5">
        <f t="shared" si="47"/>
        <v>2078184808.3399999</v>
      </c>
      <c r="S100" s="37">
        <f t="shared" si="31"/>
        <v>0.47863907428195551</v>
      </c>
      <c r="T100" s="5">
        <f t="shared" si="47"/>
        <v>1825368713.3399999</v>
      </c>
      <c r="U100" s="37">
        <f t="shared" si="32"/>
        <v>0.4204114993383023</v>
      </c>
    </row>
    <row r="101" spans="1:21" s="6" customFormat="1" ht="12" customHeight="1" x14ac:dyDescent="0.2">
      <c r="A101" s="15" t="s">
        <v>113</v>
      </c>
      <c r="B101" s="15" t="s">
        <v>128</v>
      </c>
      <c r="C101" s="15" t="s">
        <v>117</v>
      </c>
      <c r="D101" s="15"/>
      <c r="E101" s="15"/>
      <c r="F101" s="11"/>
      <c r="G101" s="15"/>
      <c r="H101" s="15" t="s">
        <v>5</v>
      </c>
      <c r="I101" s="4" t="s">
        <v>7</v>
      </c>
      <c r="J101" s="4" t="s">
        <v>6</v>
      </c>
      <c r="K101" s="11" t="s">
        <v>118</v>
      </c>
      <c r="L101" s="5">
        <f>+L102</f>
        <v>4341862000</v>
      </c>
      <c r="M101" s="5">
        <f t="shared" si="47"/>
        <v>0</v>
      </c>
      <c r="N101" s="5">
        <f t="shared" si="47"/>
        <v>4061431447.2400002</v>
      </c>
      <c r="O101" s="5">
        <f t="shared" si="47"/>
        <v>280430552.75999999</v>
      </c>
      <c r="P101" s="5">
        <f t="shared" si="47"/>
        <v>3538340845.6400003</v>
      </c>
      <c r="Q101" s="37">
        <f t="shared" si="30"/>
        <v>0.81493627518332001</v>
      </c>
      <c r="R101" s="5">
        <f t="shared" si="47"/>
        <v>2078184808.3399999</v>
      </c>
      <c r="S101" s="37">
        <f t="shared" si="31"/>
        <v>0.47863907428195551</v>
      </c>
      <c r="T101" s="5">
        <f t="shared" si="47"/>
        <v>1825368713.3399999</v>
      </c>
      <c r="U101" s="37">
        <f t="shared" si="32"/>
        <v>0.4204114993383023</v>
      </c>
    </row>
    <row r="102" spans="1:21" s="6" customFormat="1" ht="12" customHeight="1" x14ac:dyDescent="0.2">
      <c r="A102" s="15" t="s">
        <v>113</v>
      </c>
      <c r="B102" s="15" t="s">
        <v>128</v>
      </c>
      <c r="C102" s="15" t="s">
        <v>117</v>
      </c>
      <c r="D102" s="15" t="s">
        <v>119</v>
      </c>
      <c r="E102" s="15"/>
      <c r="F102" s="11"/>
      <c r="G102" s="15"/>
      <c r="H102" s="15" t="s">
        <v>5</v>
      </c>
      <c r="I102" s="4" t="s">
        <v>7</v>
      </c>
      <c r="J102" s="4" t="s">
        <v>6</v>
      </c>
      <c r="K102" s="11" t="s">
        <v>130</v>
      </c>
      <c r="L102" s="5">
        <f>+L103+L106</f>
        <v>4341862000</v>
      </c>
      <c r="M102" s="5">
        <f t="shared" ref="M102:T102" si="48">+M103+M106</f>
        <v>0</v>
      </c>
      <c r="N102" s="5">
        <f t="shared" si="48"/>
        <v>4061431447.2400002</v>
      </c>
      <c r="O102" s="5">
        <f t="shared" si="48"/>
        <v>280430552.75999999</v>
      </c>
      <c r="P102" s="5">
        <f t="shared" si="48"/>
        <v>3538340845.6400003</v>
      </c>
      <c r="Q102" s="37">
        <f t="shared" si="30"/>
        <v>0.81493627518332001</v>
      </c>
      <c r="R102" s="5">
        <f t="shared" si="48"/>
        <v>2078184808.3399999</v>
      </c>
      <c r="S102" s="37">
        <f t="shared" si="31"/>
        <v>0.47863907428195551</v>
      </c>
      <c r="T102" s="5">
        <f t="shared" si="48"/>
        <v>1825368713.3399999</v>
      </c>
      <c r="U102" s="37">
        <f t="shared" si="32"/>
        <v>0.4204114993383023</v>
      </c>
    </row>
    <row r="103" spans="1:21" s="6" customFormat="1" ht="12" customHeight="1" x14ac:dyDescent="0.2">
      <c r="A103" s="15" t="s">
        <v>113</v>
      </c>
      <c r="B103" s="15" t="s">
        <v>128</v>
      </c>
      <c r="C103" s="15" t="s">
        <v>117</v>
      </c>
      <c r="D103" s="15" t="s">
        <v>119</v>
      </c>
      <c r="E103" s="15" t="s">
        <v>121</v>
      </c>
      <c r="F103" s="15" t="s">
        <v>0</v>
      </c>
      <c r="G103" s="15" t="s">
        <v>0</v>
      </c>
      <c r="H103" s="15" t="s">
        <v>5</v>
      </c>
      <c r="I103" s="4" t="s">
        <v>7</v>
      </c>
      <c r="J103" s="4" t="s">
        <v>6</v>
      </c>
      <c r="K103" s="11" t="s">
        <v>130</v>
      </c>
      <c r="L103" s="5">
        <f>+L104</f>
        <v>1461121032</v>
      </c>
      <c r="M103" s="5">
        <f t="shared" ref="M103:T104" si="49">+M104</f>
        <v>0</v>
      </c>
      <c r="N103" s="5">
        <f t="shared" si="49"/>
        <v>1220759190.8800001</v>
      </c>
      <c r="O103" s="5">
        <f t="shared" si="49"/>
        <v>240361841.12</v>
      </c>
      <c r="P103" s="5">
        <f t="shared" si="49"/>
        <v>1220759190.8800001</v>
      </c>
      <c r="Q103" s="37">
        <f t="shared" si="30"/>
        <v>0.83549491393537079</v>
      </c>
      <c r="R103" s="5">
        <f t="shared" si="49"/>
        <v>347695645.74000001</v>
      </c>
      <c r="S103" s="37">
        <f t="shared" si="31"/>
        <v>0.2379649858739423</v>
      </c>
      <c r="T103" s="5">
        <f t="shared" si="49"/>
        <v>346812070.74000001</v>
      </c>
      <c r="U103" s="37">
        <f t="shared" si="32"/>
        <v>0.23736026184311335</v>
      </c>
    </row>
    <row r="104" spans="1:21" s="6" customFormat="1" ht="12" customHeight="1" x14ac:dyDescent="0.2">
      <c r="A104" s="15" t="s">
        <v>113</v>
      </c>
      <c r="B104" s="15" t="s">
        <v>128</v>
      </c>
      <c r="C104" s="15" t="s">
        <v>117</v>
      </c>
      <c r="D104" s="15" t="s">
        <v>119</v>
      </c>
      <c r="E104" s="15" t="s">
        <v>121</v>
      </c>
      <c r="F104" s="11" t="s">
        <v>131</v>
      </c>
      <c r="G104" s="15" t="s">
        <v>0</v>
      </c>
      <c r="H104" s="15" t="s">
        <v>5</v>
      </c>
      <c r="I104" s="4" t="s">
        <v>7</v>
      </c>
      <c r="J104" s="4" t="s">
        <v>6</v>
      </c>
      <c r="K104" s="11" t="s">
        <v>132</v>
      </c>
      <c r="L104" s="5">
        <f>+L105</f>
        <v>1461121032</v>
      </c>
      <c r="M104" s="5">
        <f t="shared" si="49"/>
        <v>0</v>
      </c>
      <c r="N104" s="5">
        <f t="shared" si="49"/>
        <v>1220759190.8800001</v>
      </c>
      <c r="O104" s="5">
        <f t="shared" si="49"/>
        <v>240361841.12</v>
      </c>
      <c r="P104" s="5">
        <f t="shared" si="49"/>
        <v>1220759190.8800001</v>
      </c>
      <c r="Q104" s="37">
        <f t="shared" si="30"/>
        <v>0.83549491393537079</v>
      </c>
      <c r="R104" s="5">
        <f t="shared" si="49"/>
        <v>347695645.74000001</v>
      </c>
      <c r="S104" s="37">
        <f t="shared" si="31"/>
        <v>0.2379649858739423</v>
      </c>
      <c r="T104" s="5">
        <f t="shared" si="49"/>
        <v>346812070.74000001</v>
      </c>
      <c r="U104" s="37">
        <f t="shared" si="32"/>
        <v>0.23736026184311335</v>
      </c>
    </row>
    <row r="105" spans="1:21" ht="12" customHeight="1" x14ac:dyDescent="0.2">
      <c r="A105" s="14" t="s">
        <v>113</v>
      </c>
      <c r="B105" s="14" t="s">
        <v>128</v>
      </c>
      <c r="C105" s="14" t="s">
        <v>117</v>
      </c>
      <c r="D105" s="14" t="s">
        <v>119</v>
      </c>
      <c r="E105" s="14" t="s">
        <v>121</v>
      </c>
      <c r="F105" s="12" t="s">
        <v>131</v>
      </c>
      <c r="G105" s="14" t="s">
        <v>33</v>
      </c>
      <c r="H105" s="14" t="s">
        <v>5</v>
      </c>
      <c r="I105" s="7" t="s">
        <v>7</v>
      </c>
      <c r="J105" s="7" t="s">
        <v>6</v>
      </c>
      <c r="K105" s="12" t="s">
        <v>133</v>
      </c>
      <c r="L105" s="8">
        <v>1461121032</v>
      </c>
      <c r="M105" s="8">
        <v>0</v>
      </c>
      <c r="N105" s="8">
        <v>1220759190.8800001</v>
      </c>
      <c r="O105" s="8">
        <v>240361841.12</v>
      </c>
      <c r="P105" s="13">
        <v>1220759190.8800001</v>
      </c>
      <c r="Q105" s="38">
        <f t="shared" si="30"/>
        <v>0.83549491393537079</v>
      </c>
      <c r="R105" s="8">
        <v>347695645.74000001</v>
      </c>
      <c r="S105" s="38">
        <f t="shared" si="31"/>
        <v>0.2379649858739423</v>
      </c>
      <c r="T105" s="8">
        <v>346812070.74000001</v>
      </c>
      <c r="U105" s="38">
        <f t="shared" si="32"/>
        <v>0.23736026184311335</v>
      </c>
    </row>
    <row r="106" spans="1:21" s="6" customFormat="1" ht="12" customHeight="1" x14ac:dyDescent="0.2">
      <c r="A106" s="15" t="s">
        <v>113</v>
      </c>
      <c r="B106" s="15" t="s">
        <v>128</v>
      </c>
      <c r="C106" s="15" t="s">
        <v>117</v>
      </c>
      <c r="D106" s="15" t="s">
        <v>119</v>
      </c>
      <c r="E106" s="15" t="s">
        <v>121</v>
      </c>
      <c r="F106" s="11" t="s">
        <v>134</v>
      </c>
      <c r="G106" s="15" t="s">
        <v>0</v>
      </c>
      <c r="H106" s="15" t="s">
        <v>5</v>
      </c>
      <c r="I106" s="4" t="s">
        <v>7</v>
      </c>
      <c r="J106" s="4" t="s">
        <v>6</v>
      </c>
      <c r="K106" s="11" t="s">
        <v>135</v>
      </c>
      <c r="L106" s="5">
        <f>+L107</f>
        <v>2880740968</v>
      </c>
      <c r="M106" s="5">
        <f t="shared" ref="M106:T106" si="50">+M107</f>
        <v>0</v>
      </c>
      <c r="N106" s="5">
        <f t="shared" si="50"/>
        <v>2840672256.3600001</v>
      </c>
      <c r="O106" s="5">
        <f t="shared" si="50"/>
        <v>40068711.640000001</v>
      </c>
      <c r="P106" s="5">
        <f t="shared" si="50"/>
        <v>2317581654.7600002</v>
      </c>
      <c r="Q106" s="37">
        <f t="shared" si="30"/>
        <v>0.8045088678587502</v>
      </c>
      <c r="R106" s="5">
        <f t="shared" si="50"/>
        <v>1730489162.5999999</v>
      </c>
      <c r="S106" s="37">
        <f t="shared" si="31"/>
        <v>0.6007097416333893</v>
      </c>
      <c r="T106" s="5">
        <f t="shared" si="50"/>
        <v>1478556642.5999999</v>
      </c>
      <c r="U106" s="37">
        <f t="shared" si="32"/>
        <v>0.51325567242045755</v>
      </c>
    </row>
    <row r="107" spans="1:21" ht="12" customHeight="1" x14ac:dyDescent="0.2">
      <c r="A107" s="14" t="s">
        <v>113</v>
      </c>
      <c r="B107" s="14" t="s">
        <v>128</v>
      </c>
      <c r="C107" s="14" t="s">
        <v>117</v>
      </c>
      <c r="D107" s="14" t="s">
        <v>119</v>
      </c>
      <c r="E107" s="14" t="s">
        <v>121</v>
      </c>
      <c r="F107" s="12" t="s">
        <v>134</v>
      </c>
      <c r="G107" s="14" t="s">
        <v>33</v>
      </c>
      <c r="H107" s="14" t="s">
        <v>5</v>
      </c>
      <c r="I107" s="7" t="s">
        <v>7</v>
      </c>
      <c r="J107" s="7" t="s">
        <v>6</v>
      </c>
      <c r="K107" s="12" t="s">
        <v>136</v>
      </c>
      <c r="L107" s="8">
        <v>2880740968</v>
      </c>
      <c r="M107" s="8">
        <v>0</v>
      </c>
      <c r="N107" s="8">
        <v>2840672256.3600001</v>
      </c>
      <c r="O107" s="8">
        <v>40068711.640000001</v>
      </c>
      <c r="P107" s="13">
        <v>2317581654.7600002</v>
      </c>
      <c r="Q107" s="38">
        <f t="shared" si="30"/>
        <v>0.8045088678587502</v>
      </c>
      <c r="R107" s="8">
        <v>1730489162.5999999</v>
      </c>
      <c r="S107" s="38">
        <f t="shared" si="31"/>
        <v>0.6007097416333893</v>
      </c>
      <c r="T107" s="8">
        <v>1478556642.5999999</v>
      </c>
      <c r="U107" s="38">
        <f t="shared" si="32"/>
        <v>0.51325567242045755</v>
      </c>
    </row>
    <row r="108" spans="1:21" ht="13.5" customHeight="1" thickBot="1" x14ac:dyDescent="0.25">
      <c r="A108" s="40"/>
      <c r="B108" s="41"/>
      <c r="C108" s="41"/>
      <c r="D108" s="40"/>
      <c r="E108" s="40"/>
      <c r="F108" s="40"/>
      <c r="G108" s="40"/>
      <c r="H108" s="41"/>
      <c r="I108" s="41"/>
      <c r="J108" s="41"/>
      <c r="K108" s="42" t="s">
        <v>152</v>
      </c>
      <c r="L108" s="36">
        <f>+L6+L87+L91</f>
        <v>44462940000</v>
      </c>
      <c r="M108" s="36">
        <f t="shared" ref="M108:T108" si="51">+M6+M87+M91</f>
        <v>0</v>
      </c>
      <c r="N108" s="36">
        <f t="shared" si="51"/>
        <v>40758430717.419998</v>
      </c>
      <c r="O108" s="36">
        <f t="shared" si="51"/>
        <v>3704509282.5799999</v>
      </c>
      <c r="P108" s="36">
        <f t="shared" si="51"/>
        <v>34285455641.120003</v>
      </c>
      <c r="Q108" s="39">
        <f t="shared" si="30"/>
        <v>0.77110185788704033</v>
      </c>
      <c r="R108" s="36">
        <f t="shared" si="51"/>
        <v>19522222403.57</v>
      </c>
      <c r="S108" s="39">
        <f t="shared" si="31"/>
        <v>0.43906728622916075</v>
      </c>
      <c r="T108" s="36">
        <f t="shared" si="51"/>
        <v>18796543109.919998</v>
      </c>
      <c r="U108" s="39">
        <f t="shared" si="32"/>
        <v>0.42274629410290904</v>
      </c>
    </row>
    <row r="109" spans="1:21" ht="13.5" customHeight="1" thickTop="1" x14ac:dyDescent="0.2">
      <c r="A109" s="35" t="s">
        <v>0</v>
      </c>
      <c r="C109" s="3"/>
      <c r="D109" s="35"/>
      <c r="E109" s="35"/>
      <c r="F109" s="35"/>
      <c r="G109" s="35"/>
      <c r="H109" s="3"/>
      <c r="I109" s="3"/>
      <c r="J109" s="3"/>
      <c r="K109" s="2"/>
      <c r="L109" s="9" t="s">
        <v>0</v>
      </c>
      <c r="M109" s="9"/>
      <c r="N109" s="9" t="s">
        <v>0</v>
      </c>
      <c r="O109" s="9" t="s">
        <v>0</v>
      </c>
      <c r="P109" s="9" t="s">
        <v>0</v>
      </c>
      <c r="Q109" s="9"/>
      <c r="R109" s="9" t="s">
        <v>0</v>
      </c>
      <c r="S109" s="9"/>
      <c r="T109" s="9" t="s">
        <v>0</v>
      </c>
      <c r="U109" s="9"/>
    </row>
    <row r="110" spans="1:21" ht="13.5" customHeight="1" x14ac:dyDescent="0.2">
      <c r="A110" s="34"/>
      <c r="B110" s="11" t="s">
        <v>153</v>
      </c>
      <c r="D110" s="34"/>
      <c r="E110" s="34"/>
      <c r="F110" s="34"/>
      <c r="G110" s="34"/>
      <c r="I110" s="1"/>
      <c r="J110" s="1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1:21" ht="13.5" customHeight="1" x14ac:dyDescent="0.2">
      <c r="A111" s="34"/>
      <c r="D111" s="34"/>
      <c r="E111" s="34"/>
      <c r="F111" s="34"/>
      <c r="G111" s="34"/>
    </row>
  </sheetData>
  <mergeCells count="15">
    <mergeCell ref="R4:S4"/>
    <mergeCell ref="T4:U4"/>
    <mergeCell ref="A1:T1"/>
    <mergeCell ref="A2:T2"/>
    <mergeCell ref="A4:A5"/>
    <mergeCell ref="B4:G5"/>
    <mergeCell ref="H4:H5"/>
    <mergeCell ref="I4:I5"/>
    <mergeCell ref="J4:J5"/>
    <mergeCell ref="K4:K5"/>
    <mergeCell ref="L4:L5"/>
    <mergeCell ref="M4:M5"/>
    <mergeCell ref="N4:N5"/>
    <mergeCell ref="O4:O5"/>
    <mergeCell ref="P4:Q4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B7:I107 I6" numberStoredAsText="1"/>
    <ignoredError sqref="M8:P8 Q6:U29 Q41:U71 Q75:U91 R72 R73 R74 T72 T73 T74 Q108:U110 Q92:U107 L92:P107" formula="1"/>
    <ignoredError sqref="Q30:U36 Q38:U40 R37 T37" formula="1" formulaRange="1"/>
    <ignoredError sqref="L30:P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68F45-B83B-4E2B-82AD-BAACCF532B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ejec.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2022-09-29T00:51:39Z</dcterms:created>
  <dcterms:modified xsi:type="dcterms:W3CDTF">2022-09-29T01:44:45Z</dcterms:modified>
</cp:coreProperties>
</file>