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Gestion Financiera\Presupuesto y Tesorería\Presupuesto\PRESUPUESTO 2022\Presupuesto\Ejec. pptal CRC\"/>
    </mc:Choice>
  </mc:AlternateContent>
  <xr:revisionPtr revIDLastSave="0" documentId="13_ncr:1_{36ACF643-D3AB-41B8-A643-DF7ADA76F26D}" xr6:coauthVersionLast="47" xr6:coauthVersionMax="47" xr10:uidLastSave="{00000000-0000-0000-0000-000000000000}"/>
  <bookViews>
    <workbookView xWindow="-120" yWindow="-120" windowWidth="20730" windowHeight="11160" xr2:uid="{41A3687B-033E-4B8C-8ED0-3E0C175AF36D}"/>
  </bookViews>
  <sheets>
    <sheet name="ejec.ppta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104" i="2" l="1"/>
  <c r="R104" i="2"/>
  <c r="P104" i="2"/>
  <c r="O104" i="2"/>
  <c r="N104" i="2"/>
  <c r="M104" i="2"/>
  <c r="T102" i="2"/>
  <c r="R102" i="2"/>
  <c r="P102" i="2"/>
  <c r="O102" i="2"/>
  <c r="N102" i="2"/>
  <c r="M102" i="2"/>
  <c r="T96" i="2"/>
  <c r="R96" i="2"/>
  <c r="P96" i="2"/>
  <c r="O96" i="2"/>
  <c r="N96" i="2"/>
  <c r="M96" i="2"/>
  <c r="T94" i="2"/>
  <c r="R94" i="2"/>
  <c r="P94" i="2"/>
  <c r="O94" i="2"/>
  <c r="N94" i="2"/>
  <c r="M94" i="2"/>
  <c r="T87" i="2"/>
  <c r="T86" i="2" s="1"/>
  <c r="T85" i="2" s="1"/>
  <c r="R87" i="2"/>
  <c r="R86" i="2" s="1"/>
  <c r="R85" i="2" s="1"/>
  <c r="P87" i="2"/>
  <c r="P86" i="2" s="1"/>
  <c r="P85" i="2" s="1"/>
  <c r="O87" i="2"/>
  <c r="O86" i="2" s="1"/>
  <c r="O85" i="2" s="1"/>
  <c r="N87" i="2"/>
  <c r="N86" i="2" s="1"/>
  <c r="N85" i="2" s="1"/>
  <c r="M87" i="2"/>
  <c r="M86" i="2" s="1"/>
  <c r="M85" i="2" s="1"/>
  <c r="T83" i="2"/>
  <c r="R83" i="2"/>
  <c r="P83" i="2"/>
  <c r="O83" i="2"/>
  <c r="N83" i="2"/>
  <c r="M83" i="2"/>
  <c r="T80" i="2"/>
  <c r="T79" i="2" s="1"/>
  <c r="R80" i="2"/>
  <c r="R79" i="2" s="1"/>
  <c r="P80" i="2"/>
  <c r="P79" i="2" s="1"/>
  <c r="O80" i="2"/>
  <c r="O79" i="2" s="1"/>
  <c r="N80" i="2"/>
  <c r="N79" i="2" s="1"/>
  <c r="M80" i="2"/>
  <c r="M79" i="2" s="1"/>
  <c r="T75" i="2"/>
  <c r="T74" i="2" s="1"/>
  <c r="T73" i="2" s="1"/>
  <c r="R75" i="2"/>
  <c r="R74" i="2" s="1"/>
  <c r="R73" i="2" s="1"/>
  <c r="P75" i="2"/>
  <c r="P74" i="2" s="1"/>
  <c r="P73" i="2" s="1"/>
  <c r="O75" i="2"/>
  <c r="O74" i="2" s="1"/>
  <c r="O73" i="2" s="1"/>
  <c r="N75" i="2"/>
  <c r="N74" i="2" s="1"/>
  <c r="N73" i="2" s="1"/>
  <c r="T71" i="2"/>
  <c r="T70" i="2" s="1"/>
  <c r="R71" i="2"/>
  <c r="R70" i="2" s="1"/>
  <c r="O71" i="2"/>
  <c r="O70" i="2" s="1"/>
  <c r="P71" i="2"/>
  <c r="P70" i="2" s="1"/>
  <c r="N71" i="2"/>
  <c r="N70" i="2" s="1"/>
  <c r="T67" i="2"/>
  <c r="R67" i="2"/>
  <c r="P67" i="2"/>
  <c r="O67" i="2"/>
  <c r="N67" i="2"/>
  <c r="L67" i="2"/>
  <c r="T60" i="2"/>
  <c r="R60" i="2"/>
  <c r="P60" i="2"/>
  <c r="O60" i="2"/>
  <c r="N60" i="2"/>
  <c r="T57" i="2"/>
  <c r="R57" i="2"/>
  <c r="P57" i="2"/>
  <c r="O57" i="2"/>
  <c r="N57" i="2"/>
  <c r="T53" i="2"/>
  <c r="R53" i="2"/>
  <c r="P53" i="2"/>
  <c r="O53" i="2"/>
  <c r="N53" i="2"/>
  <c r="T50" i="2"/>
  <c r="R50" i="2"/>
  <c r="P50" i="2"/>
  <c r="O50" i="2"/>
  <c r="N50" i="2"/>
  <c r="T46" i="2"/>
  <c r="R46" i="2"/>
  <c r="P46" i="2"/>
  <c r="O46" i="2"/>
  <c r="N46" i="2"/>
  <c r="T44" i="2"/>
  <c r="R44" i="2"/>
  <c r="P44" i="2"/>
  <c r="O44" i="2"/>
  <c r="N44" i="2"/>
  <c r="T40" i="2"/>
  <c r="T39" i="2" s="1"/>
  <c r="T38" i="2" s="1"/>
  <c r="R40" i="2"/>
  <c r="R39" i="2" s="1"/>
  <c r="R38" i="2" s="1"/>
  <c r="P40" i="2"/>
  <c r="P39" i="2" s="1"/>
  <c r="P38" i="2" s="1"/>
  <c r="O40" i="2"/>
  <c r="O39" i="2" s="1"/>
  <c r="O38" i="2" s="1"/>
  <c r="N40" i="2"/>
  <c r="N39" i="2" s="1"/>
  <c r="N38" i="2" s="1"/>
  <c r="T29" i="2"/>
  <c r="T28" i="2" s="1"/>
  <c r="R29" i="2"/>
  <c r="R28" i="2" s="1"/>
  <c r="P29" i="2"/>
  <c r="P28" i="2" s="1"/>
  <c r="O29" i="2"/>
  <c r="O28" i="2" s="1"/>
  <c r="N29" i="2"/>
  <c r="N28" i="2" s="1"/>
  <c r="M29" i="2"/>
  <c r="M28" i="2" s="1"/>
  <c r="T20" i="2"/>
  <c r="R20" i="2"/>
  <c r="P20" i="2"/>
  <c r="N20" i="2"/>
  <c r="M20" i="2"/>
  <c r="T10" i="2"/>
  <c r="T9" i="2" s="1"/>
  <c r="R10" i="2"/>
  <c r="R9" i="2" s="1"/>
  <c r="P10" i="2"/>
  <c r="P9" i="2" s="1"/>
  <c r="O10" i="2"/>
  <c r="O9" i="2" s="1"/>
  <c r="N10" i="2"/>
  <c r="N9" i="2" s="1"/>
  <c r="M10" i="2"/>
  <c r="M9" i="2" s="1"/>
  <c r="L10" i="2"/>
  <c r="L20" i="2"/>
  <c r="L29" i="2"/>
  <c r="L40" i="2"/>
  <c r="L44" i="2"/>
  <c r="L46" i="2"/>
  <c r="L50" i="2"/>
  <c r="L53" i="2"/>
  <c r="L57" i="2"/>
  <c r="L60" i="2"/>
  <c r="L71" i="2"/>
  <c r="L75" i="2"/>
  <c r="L80" i="2"/>
  <c r="L79" i="2" s="1"/>
  <c r="L83" i="2"/>
  <c r="L87" i="2"/>
  <c r="L86" i="2" s="1"/>
  <c r="L85" i="2" s="1"/>
  <c r="L104" i="2"/>
  <c r="L102" i="2"/>
  <c r="L96" i="2"/>
  <c r="L94" i="2"/>
  <c r="U36" i="2"/>
  <c r="S36" i="2"/>
  <c r="Q36" i="2"/>
  <c r="R93" i="2" l="1"/>
  <c r="R92" i="2" s="1"/>
  <c r="R91" i="2" s="1"/>
  <c r="R90" i="2" s="1"/>
  <c r="O43" i="2"/>
  <c r="L101" i="2"/>
  <c r="T52" i="2"/>
  <c r="N78" i="2"/>
  <c r="R78" i="2"/>
  <c r="P43" i="2"/>
  <c r="O101" i="2"/>
  <c r="O100" i="2" s="1"/>
  <c r="O99" i="2" s="1"/>
  <c r="O98" i="2" s="1"/>
  <c r="L78" i="2"/>
  <c r="L43" i="2"/>
  <c r="O78" i="2"/>
  <c r="N101" i="2"/>
  <c r="N100" i="2" s="1"/>
  <c r="N99" i="2" s="1"/>
  <c r="N98" i="2" s="1"/>
  <c r="T101" i="2"/>
  <c r="T100" i="2" s="1"/>
  <c r="T99" i="2" s="1"/>
  <c r="T98" i="2" s="1"/>
  <c r="R101" i="2"/>
  <c r="R100" i="2" s="1"/>
  <c r="R99" i="2" s="1"/>
  <c r="R98" i="2" s="1"/>
  <c r="R89" i="2" s="1"/>
  <c r="P101" i="2"/>
  <c r="P100" i="2" s="1"/>
  <c r="P99" i="2" s="1"/>
  <c r="P98" i="2" s="1"/>
  <c r="M101" i="2"/>
  <c r="M100" i="2" s="1"/>
  <c r="M99" i="2" s="1"/>
  <c r="M98" i="2" s="1"/>
  <c r="T93" i="2"/>
  <c r="T92" i="2" s="1"/>
  <c r="T91" i="2" s="1"/>
  <c r="T90" i="2" s="1"/>
  <c r="T89" i="2" s="1"/>
  <c r="P93" i="2"/>
  <c r="P92" i="2" s="1"/>
  <c r="P91" i="2" s="1"/>
  <c r="P90" i="2" s="1"/>
  <c r="O93" i="2"/>
  <c r="O92" i="2" s="1"/>
  <c r="O91" i="2" s="1"/>
  <c r="O90" i="2" s="1"/>
  <c r="N93" i="2"/>
  <c r="N92" i="2" s="1"/>
  <c r="N91" i="2" s="1"/>
  <c r="N90" i="2" s="1"/>
  <c r="N89" i="2" s="1"/>
  <c r="M93" i="2"/>
  <c r="M92" i="2" s="1"/>
  <c r="M91" i="2" s="1"/>
  <c r="M90" i="2" s="1"/>
  <c r="T78" i="2"/>
  <c r="U78" i="2" s="1"/>
  <c r="P78" i="2"/>
  <c r="Q78" i="2" s="1"/>
  <c r="M78" i="2"/>
  <c r="T69" i="2"/>
  <c r="R69" i="2"/>
  <c r="P69" i="2"/>
  <c r="O69" i="2"/>
  <c r="N69" i="2"/>
  <c r="L52" i="2"/>
  <c r="O52" i="2"/>
  <c r="N52" i="2"/>
  <c r="R52" i="2"/>
  <c r="P52" i="2"/>
  <c r="T43" i="2"/>
  <c r="R43" i="2"/>
  <c r="N43" i="2"/>
  <c r="R8" i="2"/>
  <c r="R7" i="2" s="1"/>
  <c r="O8" i="2"/>
  <c r="O7" i="2" s="1"/>
  <c r="N8" i="2"/>
  <c r="N7" i="2" s="1"/>
  <c r="T8" i="2"/>
  <c r="T7" i="2" s="1"/>
  <c r="P8" i="2"/>
  <c r="P7" i="2" s="1"/>
  <c r="M8" i="2"/>
  <c r="M7" i="2" s="1"/>
  <c r="L70" i="2"/>
  <c r="L9" i="2"/>
  <c r="L93" i="2"/>
  <c r="L74" i="2"/>
  <c r="Q74" i="2" s="1"/>
  <c r="L39" i="2"/>
  <c r="L28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40" i="2"/>
  <c r="U41" i="2"/>
  <c r="U44" i="2"/>
  <c r="U45" i="2"/>
  <c r="U46" i="2"/>
  <c r="U47" i="2"/>
  <c r="U48" i="2"/>
  <c r="U49" i="2"/>
  <c r="U50" i="2"/>
  <c r="U51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71" i="2"/>
  <c r="U72" i="2"/>
  <c r="U75" i="2"/>
  <c r="U76" i="2"/>
  <c r="U77" i="2"/>
  <c r="U79" i="2"/>
  <c r="U80" i="2"/>
  <c r="U81" i="2"/>
  <c r="U82" i="2"/>
  <c r="U83" i="2"/>
  <c r="U84" i="2"/>
  <c r="U85" i="2"/>
  <c r="U86" i="2"/>
  <c r="U87" i="2"/>
  <c r="U88" i="2"/>
  <c r="U94" i="2"/>
  <c r="U96" i="2"/>
  <c r="U95" i="2"/>
  <c r="U97" i="2"/>
  <c r="U102" i="2"/>
  <c r="U104" i="2"/>
  <c r="U103" i="2"/>
  <c r="U105" i="2"/>
  <c r="U101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9" i="2"/>
  <c r="S30" i="2"/>
  <c r="S31" i="2"/>
  <c r="S32" i="2"/>
  <c r="S33" i="2"/>
  <c r="S34" i="2"/>
  <c r="S35" i="2"/>
  <c r="S40" i="2"/>
  <c r="S41" i="2"/>
  <c r="S44" i="2"/>
  <c r="S45" i="2"/>
  <c r="S46" i="2"/>
  <c r="S47" i="2"/>
  <c r="S48" i="2"/>
  <c r="S49" i="2"/>
  <c r="S50" i="2"/>
  <c r="S51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71" i="2"/>
  <c r="S72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94" i="2"/>
  <c r="S96" i="2"/>
  <c r="S95" i="2"/>
  <c r="S97" i="2"/>
  <c r="S102" i="2"/>
  <c r="S104" i="2"/>
  <c r="S103" i="2"/>
  <c r="S105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40" i="2"/>
  <c r="Q41" i="2"/>
  <c r="Q44" i="2"/>
  <c r="Q45" i="2"/>
  <c r="Q46" i="2"/>
  <c r="Q47" i="2"/>
  <c r="Q48" i="2"/>
  <c r="Q49" i="2"/>
  <c r="Q50" i="2"/>
  <c r="Q51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71" i="2"/>
  <c r="Q72" i="2"/>
  <c r="Q75" i="2"/>
  <c r="Q76" i="2"/>
  <c r="Q77" i="2"/>
  <c r="Q79" i="2"/>
  <c r="Q80" i="2"/>
  <c r="Q81" i="2"/>
  <c r="Q82" i="2"/>
  <c r="Q83" i="2"/>
  <c r="Q84" i="2"/>
  <c r="Q85" i="2"/>
  <c r="Q86" i="2"/>
  <c r="Q87" i="2"/>
  <c r="Q88" i="2"/>
  <c r="Q94" i="2"/>
  <c r="Q96" i="2"/>
  <c r="Q95" i="2"/>
  <c r="Q97" i="2"/>
  <c r="Q102" i="2"/>
  <c r="Q104" i="2"/>
  <c r="Q103" i="2"/>
  <c r="Q105" i="2"/>
  <c r="T42" i="2" l="1"/>
  <c r="T37" i="2" s="1"/>
  <c r="O42" i="2"/>
  <c r="O37" i="2" s="1"/>
  <c r="S39" i="2"/>
  <c r="U39" i="2"/>
  <c r="M6" i="2"/>
  <c r="Q39" i="2"/>
  <c r="S70" i="2"/>
  <c r="U43" i="2"/>
  <c r="L92" i="2"/>
  <c r="P42" i="2"/>
  <c r="L42" i="2"/>
  <c r="P89" i="2"/>
  <c r="Q43" i="2"/>
  <c r="L100" i="2"/>
  <c r="U70" i="2"/>
  <c r="U74" i="2"/>
  <c r="O89" i="2"/>
  <c r="Q101" i="2"/>
  <c r="Q70" i="2"/>
  <c r="S74" i="2"/>
  <c r="M89" i="2"/>
  <c r="S43" i="2"/>
  <c r="S52" i="2"/>
  <c r="S100" i="2"/>
  <c r="U52" i="2"/>
  <c r="S101" i="2"/>
  <c r="U42" i="2"/>
  <c r="N42" i="2"/>
  <c r="N37" i="2" s="1"/>
  <c r="N6" i="2" s="1"/>
  <c r="N106" i="2" s="1"/>
  <c r="R42" i="2"/>
  <c r="R37" i="2" s="1"/>
  <c r="R6" i="2" s="1"/>
  <c r="R106" i="2" s="1"/>
  <c r="P37" i="2"/>
  <c r="P6" i="2" s="1"/>
  <c r="Q52" i="2"/>
  <c r="S42" i="2"/>
  <c r="O6" i="2"/>
  <c r="T6" i="2"/>
  <c r="T106" i="2" s="1"/>
  <c r="U92" i="2"/>
  <c r="L8" i="2"/>
  <c r="S93" i="2"/>
  <c r="S9" i="2"/>
  <c r="L38" i="2"/>
  <c r="Q93" i="2"/>
  <c r="Q9" i="2"/>
  <c r="S92" i="2"/>
  <c r="S28" i="2"/>
  <c r="U93" i="2"/>
  <c r="U9" i="2"/>
  <c r="L73" i="2"/>
  <c r="Q42" i="2" l="1"/>
  <c r="M106" i="2"/>
  <c r="O106" i="2"/>
  <c r="P106" i="2"/>
  <c r="Q92" i="2"/>
  <c r="L99" i="2"/>
  <c r="U100" i="2"/>
  <c r="Q100" i="2"/>
  <c r="L91" i="2"/>
  <c r="S91" i="2" s="1"/>
  <c r="S73" i="2"/>
  <c r="Q73" i="2"/>
  <c r="U73" i="2"/>
  <c r="L69" i="2"/>
  <c r="L37" i="2"/>
  <c r="U38" i="2"/>
  <c r="Q38" i="2"/>
  <c r="S38" i="2"/>
  <c r="L7" i="2"/>
  <c r="S8" i="2"/>
  <c r="Q8" i="2"/>
  <c r="U8" i="2"/>
  <c r="Q91" i="2" l="1"/>
  <c r="U99" i="2"/>
  <c r="L98" i="2"/>
  <c r="Q99" i="2"/>
  <c r="S99" i="2"/>
  <c r="L90" i="2"/>
  <c r="U91" i="2"/>
  <c r="L6" i="2"/>
  <c r="U7" i="2"/>
  <c r="Q7" i="2"/>
  <c r="S7" i="2"/>
  <c r="S37" i="2"/>
  <c r="Q37" i="2"/>
  <c r="U37" i="2"/>
  <c r="S69" i="2"/>
  <c r="U69" i="2"/>
  <c r="Q69" i="2"/>
  <c r="S98" i="2" l="1"/>
  <c r="U98" i="2"/>
  <c r="Q98" i="2"/>
  <c r="U90" i="2"/>
  <c r="Q90" i="2"/>
  <c r="S90" i="2"/>
  <c r="L89" i="2"/>
  <c r="L106" i="2"/>
  <c r="U6" i="2"/>
  <c r="S6" i="2"/>
  <c r="Q6" i="2"/>
  <c r="Q89" i="2" l="1"/>
  <c r="U89" i="2"/>
  <c r="S89" i="2"/>
  <c r="S106" i="2"/>
  <c r="U106" i="2"/>
  <c r="Q106" i="2"/>
</calcChain>
</file>

<file path=xl/sharedStrings.xml><?xml version="1.0" encoding="utf-8"?>
<sst xmlns="http://schemas.openxmlformats.org/spreadsheetml/2006/main" count="814" uniqueCount="151">
  <si>
    <t/>
  </si>
  <si>
    <t>TIPO</t>
  </si>
  <si>
    <t>CONCEPTO</t>
  </si>
  <si>
    <t>A</t>
  </si>
  <si>
    <t xml:space="preserve">FUNCIONAMIENTO </t>
  </si>
  <si>
    <t>Propios</t>
  </si>
  <si>
    <t>CSF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</si>
  <si>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</si>
  <si>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</si>
  <si>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</si>
  <si>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</si>
  <si>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</si>
  <si>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</si>
  <si>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</si>
  <si>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</si>
  <si>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</si>
  <si>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003</t>
  </si>
  <si>
    <t>PRIMA TÉCNICA SALARIAL</t>
  </si>
  <si>
    <t>004</t>
  </si>
  <si>
    <t>SUBSIDIO DE ALIMENTACIÓN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</si>
  <si>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</si>
  <si>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</si>
  <si>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</si>
  <si>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</si>
  <si>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</si>
  <si>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</si>
  <si>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</si>
  <si>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</si>
  <si>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</si>
  <si>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</si>
  <si>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</si>
  <si>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</si>
  <si>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</si>
  <si>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</si>
  <si>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</si>
  <si>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</si>
  <si>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005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</si>
  <si>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</si>
  <si>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</si>
  <si>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</si>
  <si>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</si>
  <si>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</si>
  <si>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</si>
  <si>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</si>
  <si>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</si>
  <si>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</si>
  <si>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</si>
  <si>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013</t>
  </si>
  <si>
    <t>ESTÍMULOS A LOS EMPLEADOS DEL ESTADO</t>
  </si>
  <si>
    <t>030</t>
  </si>
  <si>
    <t>BONIFICACIÓN DE DIRECCIÓN</t>
  </si>
  <si>
    <t>ADQUISICIÓN DE BIENES  Y SERVICIOS</t>
  </si>
  <si>
    <t>ADQUISICIÓN DE ACTIVOS NO FINANCIEROS</t>
  </si>
  <si>
    <t>ACTIVOS FIJOS</t>
  </si>
  <si>
    <t>EDIFICACIONES Y ESTRUCTURAS</t>
  </si>
  <si>
    <t>EDIFICIOS DISTINTOS A VIVIENDAS</t>
  </si>
  <si>
    <t>ADQUISICIONES DIFERENTES DE ACTIVOS</t>
  </si>
  <si>
    <t>MATERIALES Y SUMINISTROS</t>
  </si>
  <si>
    <t>PRODUCTOS ALIMENTICIOS, BEBIDAS Y TABACO; TEXTILES, PRENDAS DE VESTIR Y PRODUCTOS DE CUERO</t>
  </si>
  <si>
    <t>PRODUCTOS DE MOLINERÍA, ALMIDONES Y PRODUCTOS DERIVADOS DEL ALMIDÓN; OTROS PRODUCTOS ALIMENTICIOS</t>
  </si>
  <si>
    <t>OTROS BIENES TRANSPORTABLES (EXCEPTO PRODUCTOS METÁLICOS, MAQUINARIA Y EQUIPO)</t>
  </si>
  <si>
    <t>PASTA O PULPA, PAPEL Y PRODUCTOS DE PAPEL; IMPRESOS Y ARTÍCULOS RELACIONADOS</t>
  </si>
  <si>
    <t>PRODUCTOS DE HORNOS DE COQUE; PRODUCTOS DE REFINACIÓN DE PETRÓLEO Y COMBUSTIBLE NUCLEAR</t>
  </si>
  <si>
    <t>OTROS BIENES TRANSPORTABLES N.C.P.</t>
  </si>
  <si>
    <t>PRODUCTOS METÁLICOS Y PAQUETES DE SOFTWARE</t>
  </si>
  <si>
    <t>EQUIPO Y APARATOS DE RADIO, TELEVISIÓN Y COMUNICACIONES</t>
  </si>
  <si>
    <t>ADQUISICIÓN DE SERVICIOS</t>
  </si>
  <si>
    <t>SERVICIOS DE ALOJAMIENTO; SERVICIOS DE SUMINISTRO DE COMIDAS Y BEBIDAS; SERVICIOS DE TRANSPORTE; Y SERVICIOS DE DISTRIBUCIÓN DE ELECTRICIDAD, GAS Y AGUA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</si>
  <si>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</si>
  <si>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</si>
  <si>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</si>
  <si>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CONEXOS, SERVICIOS INMOBILIARIOS Y SERVICIOS DE LEASING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</si>
  <si>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</si>
  <si>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</si>
  <si>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</si>
  <si>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</si>
  <si>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OTROS SERVICIOS PROFESIONALES, CIENTÍFICOS Y TÉCNICOS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</si>
  <si>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</si>
  <si>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</si>
  <si>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</si>
  <si>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</si>
  <si>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PARA LA COMUNIDAD, SOCIALES Y PERSONALES</t>
  </si>
  <si>
    <t>SERVICIOS DE ALCANTARILLADO, RECOLECCIÓN, TRATAMIENTO Y DISPOSICIÓN DE DESECHOS Y OTROS SERVICIOS DE SANEAMIENTO AMBIENTAL</t>
  </si>
  <si>
    <t>TRANSFERENCIAS CORRIENTES</t>
  </si>
  <si>
    <t>A ENTIDADES DEL GOBIERNO</t>
  </si>
  <si>
    <t>A ÓRGANOS DEL PGN</t>
  </si>
  <si>
    <t>999</t>
  </si>
  <si>
    <t>OTRAS TRANSFERENCIAS - DISTRIBUCIÓN PREVIO CONCEPTO DGPPN</t>
  </si>
  <si>
    <t>04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</si>
  <si>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</si>
  <si>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</si>
  <si>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</si>
  <si>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</si>
  <si>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</si>
  <si>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</si>
  <si>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</si>
  <si>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</si>
  <si>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</si>
  <si>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</si>
  <si>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</si>
  <si>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</si>
  <si>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</si>
  <si>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</si>
  <si>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B</t>
  </si>
  <si>
    <t>SERVICIO DE LA DEUDA PÚBLICA</t>
  </si>
  <si>
    <t>10</t>
  </si>
  <si>
    <t>SERVICIO DE LA DEUDA PÚBLICA INTERNA</t>
  </si>
  <si>
    <t>FONDO DE CONTINGENCIAS</t>
  </si>
  <si>
    <t>APORTES AL FONDO DE CONTINGENCIAS</t>
  </si>
  <si>
    <t>C</t>
  </si>
  <si>
    <t>INVERSION</t>
  </si>
  <si>
    <t>2301</t>
  </si>
  <si>
    <t>FACILITAR EL ACCESO Y USO DE LAS TECNOLOGÍAS DE LA INFORMACIÓN Y LAS COMUNICACIONES (TIC) EN TODO EL TERRITORIO NACIONAL</t>
  </si>
  <si>
    <t>0400</t>
  </si>
  <si>
    <t>INTERSUBSECTORIAL COMUNICACIONES</t>
  </si>
  <si>
    <t>1</t>
  </si>
  <si>
    <t>ESTUDIOS QUE PERMITAN GENERAR UN ENTORNO ABIERTO, TRANSPARENTE Y PARTICIPATIVO PARA LOS AGENTES DEL ECOSISTEMA DIGITAL   NACIONAL</t>
  </si>
  <si>
    <t>0</t>
  </si>
  <si>
    <t>2301003</t>
  </si>
  <si>
    <t>DOCUMENTO DE LINEAMIENTOS TÉCNICOS</t>
  </si>
  <si>
    <t>2301029</t>
  </si>
  <si>
    <t>SERVICIO DE DIVULGACIÓN DE LA REGULACIÓN EN MATERIA TIC Y POSTAL</t>
  </si>
  <si>
    <t>ADQUISICIÓN DE BIENES Y SERVICIOS - DOCUMENTO DE LINEAMIENTOS TÉCNICOS - ESTUDIOS QUE PERMITAN GENERAR UN ENTORNO ABIERTO, TRANSPARENTE Y PARTICIPATIVO PARA LOS AGENTES DEL ECOSISTEMA DIGITAL   NACIONAL</t>
  </si>
  <si>
    <t>ADQUISICIÓN DE BIENES Y SERVICIOS - SERVICIO DE DIVULGACIÓN DE LA REGULACIÓN EN MATERIA TIC Y POSTAL - ESTUDIOS QUE PERMITAN GENERAR UN ENTORNO ABIERTO, TRANSPARENTE Y PARTICIPATIVO PARA LOS AGENTES DEL ECOSISTEMA DIGITAL   NACIONAL</t>
  </si>
  <si>
    <t>2399</t>
  </si>
  <si>
    <t>FORTALECIMIENTO DE LA GESTIÓN Y DIRECCIÓN DEL SECTOR COMUNICACIONES</t>
  </si>
  <si>
    <t>FORTALECIMIENTO DE LA ARQUITECTURA DE TECNOLOGÍAS DE INFORMACIÓN Y COMUNICACIONES PARA SOPORTAR LA TOMA DE DECISIONES REGULATORIAS BASADAS EN DATOS Y LA INTERACCIÓN CON LOS DIFERENTES GRUPOS DE INTERÉS  NACIONAL</t>
  </si>
  <si>
    <t>2399052</t>
  </si>
  <si>
    <t>SERVICIOS DE GESTIÓN DOCUMENTAL</t>
  </si>
  <si>
    <t>2399062</t>
  </si>
  <si>
    <t>SERVICIOS DE INFORMACIÓN ACTUALIZADOS</t>
  </si>
  <si>
    <t>ADQUISICIÓN DE BIENES Y SERVICIOS - SERVICIO DE GESTIÓN DOCUMENTAL - FORTALECIMIENTO DE LA ARQUITECTURA DE TECNOLOGÍAS DE INFORMACIÓN Y COMUNICACIONES PARA SOPORTAR LA TOMA DE DECISIONES REGULATORIAS BASADAS EN DATOS Y LA INTERACCIÓN CON LOS DIFERENT</t>
  </si>
  <si>
    <t>ADQUISICIÓN DE BIENES Y SERVICIOS - SERVICIOS DE INFORMACIÓN ACTUALIZADOS - FORTALECIMIENTO DE LA ARQUITECTURA DE TECNOLOGÍAS DE INFORMACIÓN Y COMUNICACIONES PARA SOPORTAR LA TOMA DE DECISIONES REGULATORIAS BASADAS EN DATOS Y LA INTERACCIÓN CON LOS D</t>
  </si>
  <si>
    <t>UNIDAD 230800 - UNIDAD ADMINISTRATIVA ESPECIAL COMISION DE REGULACION DE COMUNICACIONES</t>
  </si>
  <si>
    <t>EJECUCIÓN PRESUPUESTAL AL 31 ENERO DE 2022</t>
  </si>
  <si>
    <t>Fuente de informacion: SIIF NACION 2</t>
  </si>
  <si>
    <t>RUBRO</t>
  </si>
  <si>
    <t>Apropiación comprometida</t>
  </si>
  <si>
    <t>Valor</t>
  </si>
  <si>
    <t>%</t>
  </si>
  <si>
    <t>Obligaciones</t>
  </si>
  <si>
    <t>Pagos</t>
  </si>
  <si>
    <t>Certificados de Disponibilidad</t>
  </si>
  <si>
    <t>Apropiación disponible</t>
  </si>
  <si>
    <t>Apropiación bloqueada</t>
  </si>
  <si>
    <t>Apropiación vigente</t>
  </si>
  <si>
    <t>OTROS GASTOS DE PERSONAL - DISTRIBUCIÓN PREVIO CONCEPTO DGPPN</t>
  </si>
  <si>
    <t>TOTALES</t>
  </si>
  <si>
    <t xml:space="preserve">Fuente </t>
  </si>
  <si>
    <t>Recurso</t>
  </si>
  <si>
    <t>Situación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</si>
</sst>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A3A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2">
    <xf numFmtId="0" fontId="0" fillId="0" borderId="0" xfId="0"/>
    <xf numFmtId="0" fontId="3" fillId="0" borderId="0" xfId="1" applyFont="1"/>
    <xf numFmtId="0" fontId="4" fillId="0" borderId="0" xfId="1" applyFont="1"/>
    <xf numFmtId="0" fontId="5" fillId="0" borderId="0" xfId="1" applyFont="1" applyAlignment="1">
      <alignment horizontal="center" vertical="center" wrapText="1" readingOrder="1"/>
    </xf>
    <xf numFmtId="3" fontId="5" fillId="0" borderId="0" xfId="1" applyNumberFormat="1" applyFont="1" applyAlignment="1">
      <alignment horizontal="right" vertical="center" wrapText="1" readingOrder="1"/>
    </xf>
    <xf numFmtId="0" fontId="6" fillId="0" borderId="0" xfId="1" applyFont="1"/>
    <xf numFmtId="0" fontId="7" fillId="0" borderId="0" xfId="1" applyFont="1" applyAlignment="1">
      <alignment horizontal="center" vertical="center" wrapText="1" readingOrder="1"/>
    </xf>
    <xf numFmtId="3" fontId="7" fillId="0" borderId="0" xfId="1" applyNumberFormat="1" applyFont="1" applyAlignment="1">
      <alignment horizontal="right" vertical="center" wrapText="1" readingOrder="1"/>
    </xf>
    <xf numFmtId="0" fontId="7" fillId="0" borderId="0" xfId="1" applyFont="1" applyAlignment="1">
      <alignment vertical="top" wrapText="1" readingOrder="1"/>
    </xf>
    <xf numFmtId="0" fontId="7" fillId="0" borderId="0" xfId="1" applyFont="1" applyAlignment="1">
      <alignment vertical="top" readingOrder="1"/>
    </xf>
    <xf numFmtId="10" fontId="6" fillId="0" borderId="0" xfId="2" applyNumberFormat="1" applyFont="1"/>
    <xf numFmtId="0" fontId="5" fillId="0" borderId="0" xfId="1" applyFont="1" applyAlignment="1">
      <alignment vertical="center" wrapText="1" readingOrder="1"/>
    </xf>
    <xf numFmtId="0" fontId="7" fillId="0" borderId="0" xfId="1" applyFont="1" applyAlignment="1">
      <alignment vertical="center" wrapText="1" readingOrder="1"/>
    </xf>
    <xf numFmtId="0" fontId="5" fillId="0" borderId="0" xfId="1" applyFont="1" applyAlignment="1">
      <alignment vertical="center" readingOrder="1"/>
    </xf>
    <xf numFmtId="0" fontId="7" fillId="0" borderId="0" xfId="1" applyFont="1" applyAlignment="1">
      <alignment vertical="center" readingOrder="1"/>
    </xf>
    <xf numFmtId="0" fontId="7" fillId="0" borderId="0" xfId="1" applyFont="1" applyAlignment="1">
      <alignment horizontal="center" vertical="top" wrapText="1" readingOrder="1"/>
    </xf>
    <xf numFmtId="0" fontId="4" fillId="0" borderId="0" xfId="1" applyFont="1" applyAlignment="1">
      <alignment horizontal="center"/>
    </xf>
    <xf numFmtId="3" fontId="5" fillId="0" borderId="0" xfId="1" applyNumberFormat="1" applyFont="1" applyAlignment="1">
      <alignment vertical="center" wrapText="1" readingOrder="1"/>
    </xf>
    <xf numFmtId="3" fontId="7" fillId="0" borderId="0" xfId="1" applyNumberFormat="1" applyFont="1" applyAlignment="1">
      <alignment vertical="center" wrapText="1" readingOrder="1"/>
    </xf>
    <xf numFmtId="0" fontId="3" fillId="0" borderId="0" xfId="1" applyFont="1" applyAlignment="1"/>
    <xf numFmtId="164" fontId="6" fillId="0" borderId="0" xfId="2" applyNumberFormat="1" applyFont="1"/>
    <xf numFmtId="49" fontId="5" fillId="0" borderId="0" xfId="1" applyNumberFormat="1" applyFont="1" applyAlignment="1">
      <alignment vertical="center" wrapText="1" readingOrder="1"/>
    </xf>
    <xf numFmtId="3" fontId="5" fillId="0" borderId="6" xfId="1" applyNumberFormat="1" applyFont="1" applyBorder="1" applyAlignment="1">
      <alignment vertical="center" wrapText="1" readingOrder="1"/>
    </xf>
    <xf numFmtId="164" fontId="6" fillId="0" borderId="6" xfId="2" applyNumberFormat="1" applyFont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 readingOrder="1"/>
    </xf>
    <xf numFmtId="0" fontId="5" fillId="2" borderId="0" xfId="1" applyFont="1" applyFill="1" applyAlignment="1">
      <alignment horizontal="center" vertical="center" wrapText="1" readingOrder="1"/>
    </xf>
    <xf numFmtId="0" fontId="5" fillId="2" borderId="0" xfId="1" applyFont="1" applyFill="1" applyAlignment="1">
      <alignment vertical="center" wrapText="1" readingOrder="1"/>
    </xf>
    <xf numFmtId="3" fontId="5" fillId="2" borderId="0" xfId="1" applyNumberFormat="1" applyFont="1" applyFill="1" applyAlignment="1">
      <alignment vertical="center" wrapText="1" readingOrder="1"/>
    </xf>
    <xf numFmtId="164" fontId="6" fillId="2" borderId="0" xfId="2" applyNumberFormat="1" applyFont="1" applyFill="1"/>
    <xf numFmtId="0" fontId="4" fillId="0" borderId="6" xfId="1" applyFont="1" applyBorder="1" applyAlignment="1">
      <alignment horizontal="center"/>
    </xf>
    <xf numFmtId="0" fontId="4" fillId="0" borderId="6" xfId="1" applyFont="1" applyBorder="1"/>
    <xf numFmtId="0" fontId="6" fillId="0" borderId="6" xfId="1" applyFont="1" applyBorder="1" applyAlignment="1">
      <alignment horizontal="center" vertical="center"/>
    </xf>
    <xf numFmtId="0" fontId="5" fillId="0" borderId="0" xfId="1" applyFont="1" applyFill="1" applyAlignment="1">
      <alignment vertical="center" wrapText="1" readingOrder="1"/>
    </xf>
    <xf numFmtId="0" fontId="5" fillId="0" borderId="0" xfId="1" applyFont="1" applyFill="1" applyAlignment="1">
      <alignment horizontal="center" vertical="center" wrapText="1" readingOrder="1"/>
    </xf>
    <xf numFmtId="0" fontId="7" fillId="0" borderId="0" xfId="1" applyFont="1" applyFill="1" applyAlignment="1">
      <alignment vertical="center" wrapText="1" readingOrder="1"/>
    </xf>
    <xf numFmtId="0" fontId="7" fillId="0" borderId="0" xfId="1" applyFont="1" applyFill="1" applyAlignment="1">
      <alignment horizontal="center" vertical="center" wrapText="1" readingOrder="1"/>
    </xf>
    <xf numFmtId="0" fontId="5" fillId="0" borderId="1" xfId="1" applyFont="1" applyFill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 readingOrder="1"/>
    </xf>
    <xf numFmtId="0" fontId="5" fillId="0" borderId="2" xfId="1" applyFont="1" applyFill="1" applyBorder="1" applyAlignment="1">
      <alignment horizontal="center" vertical="center" wrapText="1" readingOrder="1"/>
    </xf>
    <xf numFmtId="0" fontId="5" fillId="0" borderId="4" xfId="1" applyFont="1" applyFill="1" applyBorder="1" applyAlignment="1">
      <alignment horizontal="center" vertical="center" wrapText="1" readingOrder="1"/>
    </xf>
    <xf numFmtId="0" fontId="5" fillId="0" borderId="5" xfId="1" applyFont="1" applyFill="1" applyBorder="1" applyAlignment="1">
      <alignment horizontal="center" vertical="center" wrapText="1" readingOrder="1"/>
    </xf>
  </cellXfs>
  <cellStyles count="3">
    <cellStyle name="Normal" xfId="0" builtinId="0"/>
    <cellStyle name="Normal 2" xfId="1" xr:uid="{F0C8C1C3-CD82-4145-B715-DAD5065B23C1}"/>
    <cellStyle name="Normal 2 2" xfId="2" xr:uid="{1C314A1C-D571-4C54-B3BE-6187468EC179}"/>
  </cellStyles>
  <dxfs count="0"/>
  <tableStyles count="0" defaultTableStyle="TableStyleMedium2" defaultPivotStyle="PivotStyleLight16"/>
  <colors>
    <mruColors>
      <color rgb="FFFFA3A3"/>
      <color rgb="FFFF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4</xdr:col>
      <xdr:colOff>1</xdr:colOff>
      <xdr:row>2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FEBEE6C-6C3A-4DA7-8F79-103FD2027D6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076326" cy="5048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17</xdr:col>
      <xdr:colOff>152400</xdr:colOff>
      <xdr:row>0</xdr:row>
      <xdr:rowOff>66675</xdr:rowOff>
    </xdr:from>
    <xdr:to>
      <xdr:col>21</xdr:col>
      <xdr:colOff>28575</xdr:colOff>
      <xdr:row>2</xdr:row>
      <xdr:rowOff>94615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9D1CFED-5711-4C23-942C-AEE178FAE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29725" y="66675"/>
          <a:ext cx="1971675" cy="4565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ADC29-F996-41F9-8440-E5F75575405E}">
  <dimension ref="A1:U131"/>
  <sheetViews>
    <sheetView showGridLines="0" tabSelected="1" workbookViewId="0">
      <pane xSplit="11" ySplit="5" topLeftCell="L6" activePane="bottomRight" state="frozen"/>
      <selection pane="topRight" activeCell="I1" sqref="I1"/>
      <selection pane="bottomLeft" activeCell="A6" sqref="A6"/>
      <selection pane="bottomRight" activeCell="L12" sqref="L12"/>
    </sheetView>
  </sheetViews>
  <sheetFormatPr baseColWidth="10" defaultRowHeight="15" x14ac:dyDescent="0.25"/>
  <cols>
    <col min="1" max="1" width="4.5703125" style="16" bestFit="1" customWidth="1"/>
    <col min="2" max="2" width="4.85546875" style="2" customWidth="1"/>
    <col min="3" max="3" width="4.42578125" style="2" bestFit="1" customWidth="1"/>
    <col min="4" max="4" width="2.7109375" style="2" bestFit="1" customWidth="1"/>
    <col min="5" max="5" width="3.5703125" style="2" bestFit="1" customWidth="1"/>
    <col min="6" max="6" width="7" style="2" bestFit="1" customWidth="1"/>
    <col min="7" max="7" width="2.7109375" style="2" bestFit="1" customWidth="1"/>
    <col min="8" max="8" width="7" style="2" customWidth="1"/>
    <col min="9" max="9" width="5.28515625" style="2" customWidth="1"/>
    <col min="10" max="10" width="5" style="2" customWidth="1"/>
    <col min="11" max="11" width="41.7109375" style="2" customWidth="1"/>
    <col min="12" max="12" width="11.7109375" style="2" bestFit="1" customWidth="1"/>
    <col min="13" max="13" width="10.5703125" style="2" customWidth="1"/>
    <col min="14" max="14" width="12.28515625" style="2" customWidth="1"/>
    <col min="15" max="15" width="12.140625" style="2" customWidth="1"/>
    <col min="16" max="16" width="11.7109375" style="2" bestFit="1" customWidth="1"/>
    <col min="17" max="17" width="6.140625" style="2" bestFit="1" customWidth="1"/>
    <col min="18" max="18" width="9.5703125" style="2" bestFit="1" customWidth="1"/>
    <col min="19" max="19" width="6.140625" style="2" bestFit="1" customWidth="1"/>
    <col min="20" max="20" width="9.5703125" style="2" bestFit="1" customWidth="1"/>
    <col min="21" max="21" width="6.140625" bestFit="1" customWidth="1"/>
    <col min="22" max="22" width="7.7109375" style="2" customWidth="1"/>
    <col min="23" max="16384" width="11.42578125" style="2"/>
  </cols>
  <sheetData>
    <row r="1" spans="1:21" ht="14.25" customHeight="1" x14ac:dyDescent="0.2">
      <c r="A1" s="37" t="s">
        <v>133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2"/>
    </row>
    <row r="2" spans="1:21" ht="19.5" customHeight="1" x14ac:dyDescent="0.2">
      <c r="A2" s="37" t="s">
        <v>134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2"/>
    </row>
    <row r="3" spans="1:21" ht="10.5" customHeight="1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"/>
      <c r="P3" s="1"/>
      <c r="Q3" s="1"/>
      <c r="R3" s="1"/>
      <c r="S3" s="1"/>
      <c r="T3" s="1"/>
      <c r="U3" s="2"/>
    </row>
    <row r="4" spans="1:21" ht="19.5" customHeight="1" x14ac:dyDescent="0.2">
      <c r="A4" s="36" t="s">
        <v>1</v>
      </c>
      <c r="B4" s="36" t="s">
        <v>136</v>
      </c>
      <c r="C4" s="36"/>
      <c r="D4" s="36"/>
      <c r="E4" s="36"/>
      <c r="F4" s="36"/>
      <c r="G4" s="36"/>
      <c r="H4" s="36" t="s">
        <v>148</v>
      </c>
      <c r="I4" s="36" t="s">
        <v>149</v>
      </c>
      <c r="J4" s="36" t="s">
        <v>150</v>
      </c>
      <c r="K4" s="36" t="s">
        <v>2</v>
      </c>
      <c r="L4" s="40" t="s">
        <v>145</v>
      </c>
      <c r="M4" s="38" t="s">
        <v>144</v>
      </c>
      <c r="N4" s="38" t="s">
        <v>142</v>
      </c>
      <c r="O4" s="38" t="s">
        <v>143</v>
      </c>
      <c r="P4" s="36" t="s">
        <v>137</v>
      </c>
      <c r="Q4" s="36"/>
      <c r="R4" s="36" t="s">
        <v>140</v>
      </c>
      <c r="S4" s="36"/>
      <c r="T4" s="36" t="s">
        <v>141</v>
      </c>
      <c r="U4" s="36"/>
    </row>
    <row r="5" spans="1:21" s="16" customFormat="1" ht="15" customHeight="1" x14ac:dyDescent="0.2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41"/>
      <c r="M5" s="39"/>
      <c r="N5" s="39"/>
      <c r="O5" s="39"/>
      <c r="P5" s="24" t="s">
        <v>138</v>
      </c>
      <c r="Q5" s="24" t="s">
        <v>139</v>
      </c>
      <c r="R5" s="24" t="s">
        <v>138</v>
      </c>
      <c r="S5" s="24" t="s">
        <v>139</v>
      </c>
      <c r="T5" s="24" t="s">
        <v>138</v>
      </c>
      <c r="U5" s="24" t="s">
        <v>139</v>
      </c>
    </row>
    <row r="6" spans="1:21" s="5" customFormat="1" ht="11.25" customHeight="1" x14ac:dyDescent="0.2">
      <c r="A6" s="25" t="s">
        <v>3</v>
      </c>
      <c r="B6" s="26"/>
      <c r="C6" s="26"/>
      <c r="D6" s="26"/>
      <c r="E6" s="26"/>
      <c r="F6" s="26"/>
      <c r="G6" s="26"/>
      <c r="H6" s="26" t="s">
        <v>5</v>
      </c>
      <c r="I6" s="25">
        <v>20</v>
      </c>
      <c r="J6" s="26" t="s">
        <v>6</v>
      </c>
      <c r="K6" s="26" t="s">
        <v>4</v>
      </c>
      <c r="L6" s="27">
        <f>+L7+L37+L69+L78</f>
        <v>24571982000</v>
      </c>
      <c r="M6" s="27">
        <f>+M7+M37+M69+M78</f>
        <v>912774000</v>
      </c>
      <c r="N6" s="27">
        <f>+N7+N37+N69+N78</f>
        <v>21432618980.009998</v>
      </c>
      <c r="O6" s="27">
        <f>+O7+O37+O69+O78</f>
        <v>2226589019.9899998</v>
      </c>
      <c r="P6" s="27">
        <f>+P7+P37+P69+P78</f>
        <v>1433616673.8199999</v>
      </c>
      <c r="Q6" s="28">
        <f t="shared" ref="Q6:Q37" si="0">+P6/L6</f>
        <v>5.8343550545495268E-2</v>
      </c>
      <c r="R6" s="27">
        <f>+R7+R37+R69+R78</f>
        <v>921844627.67999995</v>
      </c>
      <c r="S6" s="28">
        <f t="shared" ref="S6:S37" si="1">+R6/L6</f>
        <v>3.751608753742372E-2</v>
      </c>
      <c r="T6" s="27">
        <f>+T7+T37+T69+T78</f>
        <v>919654027.67999995</v>
      </c>
      <c r="U6" s="28">
        <f t="shared" ref="U6:U37" si="2">+T6/L6</f>
        <v>3.7426937219797736E-2</v>
      </c>
    </row>
    <row r="7" spans="1:21" s="5" customFormat="1" ht="11.25" customHeight="1" x14ac:dyDescent="0.2">
      <c r="A7" s="3" t="s">
        <v>3</v>
      </c>
      <c r="B7" s="11" t="s">
        <v>7</v>
      </c>
      <c r="C7" s="11"/>
      <c r="D7" s="11"/>
      <c r="E7" s="11"/>
      <c r="F7" s="11"/>
      <c r="G7" s="11"/>
      <c r="H7" s="32" t="s">
        <v>5</v>
      </c>
      <c r="I7" s="33">
        <v>20</v>
      </c>
      <c r="J7" s="32" t="s">
        <v>6</v>
      </c>
      <c r="K7" s="11" t="s">
        <v>8</v>
      </c>
      <c r="L7" s="17">
        <f>+L8</f>
        <v>20584627000</v>
      </c>
      <c r="M7" s="17">
        <f>+M8</f>
        <v>912774000</v>
      </c>
      <c r="N7" s="17">
        <f>+N8</f>
        <v>19646853000</v>
      </c>
      <c r="O7" s="17">
        <f>+O8</f>
        <v>25000000</v>
      </c>
      <c r="P7" s="17">
        <f>+P8</f>
        <v>887785767.80999994</v>
      </c>
      <c r="Q7" s="20">
        <f t="shared" si="0"/>
        <v>4.3128581723147083E-2</v>
      </c>
      <c r="R7" s="17">
        <f>+R8</f>
        <v>887785767.80999994</v>
      </c>
      <c r="S7" s="20">
        <f t="shared" si="1"/>
        <v>4.3128581723147083E-2</v>
      </c>
      <c r="T7" s="17">
        <f>+T8</f>
        <v>887785767.80999994</v>
      </c>
      <c r="U7" s="20">
        <f t="shared" si="2"/>
        <v>4.3128581723147083E-2</v>
      </c>
    </row>
    <row r="8" spans="1:21" s="5" customFormat="1" ht="11.25" customHeight="1" x14ac:dyDescent="0.2">
      <c r="A8" s="3" t="s">
        <v>3</v>
      </c>
      <c r="B8" s="11" t="s">
        <v>7</v>
      </c>
      <c r="C8" s="11" t="s">
        <v>7</v>
      </c>
      <c r="D8" s="11"/>
      <c r="E8" s="11"/>
      <c r="F8" s="11"/>
      <c r="G8" s="11"/>
      <c r="H8" s="32" t="s">
        <v>5</v>
      </c>
      <c r="I8" s="33">
        <v>20</v>
      </c>
      <c r="J8" s="32" t="s">
        <v>6</v>
      </c>
      <c r="K8" s="11" t="s">
        <v>9</v>
      </c>
      <c r="L8" s="17">
        <f>+L9+L20+L28+L36</f>
        <v>20584627000</v>
      </c>
      <c r="M8" s="17">
        <f>+M9+M20+M28+M36</f>
        <v>912774000</v>
      </c>
      <c r="N8" s="17">
        <f>+N9+N20+N28+N36</f>
        <v>19646853000</v>
      </c>
      <c r="O8" s="17">
        <f>+O9+O20+O28+O36</f>
        <v>25000000</v>
      </c>
      <c r="P8" s="17">
        <f>+P9+P20+P28+P36</f>
        <v>887785767.80999994</v>
      </c>
      <c r="Q8" s="20">
        <f t="shared" si="0"/>
        <v>4.3128581723147083E-2</v>
      </c>
      <c r="R8" s="17">
        <f>+R9+R20+R28+R36</f>
        <v>887785767.80999994</v>
      </c>
      <c r="S8" s="20">
        <f t="shared" si="1"/>
        <v>4.3128581723147083E-2</v>
      </c>
      <c r="T8" s="17">
        <f>+T9+T20+T28+T36</f>
        <v>887785767.80999994</v>
      </c>
      <c r="U8" s="20">
        <f t="shared" si="2"/>
        <v>4.3128581723147083E-2</v>
      </c>
    </row>
    <row r="9" spans="1:21" s="5" customFormat="1" ht="11.25" customHeight="1" x14ac:dyDescent="0.2">
      <c r="A9" s="3" t="s">
        <v>3</v>
      </c>
      <c r="B9" s="11" t="s">
        <v>7</v>
      </c>
      <c r="C9" s="11" t="s">
        <v>7</v>
      </c>
      <c r="D9" s="11" t="s">
        <v>7</v>
      </c>
      <c r="E9" s="11"/>
      <c r="F9" s="11"/>
      <c r="G9" s="11"/>
      <c r="H9" s="32" t="s">
        <v>5</v>
      </c>
      <c r="I9" s="33">
        <v>20</v>
      </c>
      <c r="J9" s="32" t="s">
        <v>6</v>
      </c>
      <c r="K9" s="11" t="s">
        <v>10</v>
      </c>
      <c r="L9" s="17">
        <f>+L10</f>
        <v>12779202000</v>
      </c>
      <c r="M9" s="17">
        <f>+M10</f>
        <v>0</v>
      </c>
      <c r="N9" s="17">
        <f>+N10</f>
        <v>12779202000</v>
      </c>
      <c r="O9" s="17">
        <f>+O10</f>
        <v>0</v>
      </c>
      <c r="P9" s="17">
        <f>+P10</f>
        <v>809160876.80999994</v>
      </c>
      <c r="Q9" s="20">
        <f t="shared" si="0"/>
        <v>6.3318576293731013E-2</v>
      </c>
      <c r="R9" s="17">
        <f>+R10</f>
        <v>809160876.80999994</v>
      </c>
      <c r="S9" s="20">
        <f t="shared" si="1"/>
        <v>6.3318576293731013E-2</v>
      </c>
      <c r="T9" s="17">
        <f>+T10</f>
        <v>809160876.80999994</v>
      </c>
      <c r="U9" s="20">
        <f t="shared" si="2"/>
        <v>6.3318576293731013E-2</v>
      </c>
    </row>
    <row r="10" spans="1:21" s="5" customFormat="1" ht="11.25" customHeight="1" x14ac:dyDescent="0.2">
      <c r="A10" s="3" t="s">
        <v>3</v>
      </c>
      <c r="B10" s="11" t="s">
        <v>7</v>
      </c>
      <c r="C10" s="11" t="s">
        <v>7</v>
      </c>
      <c r="D10" s="11" t="s">
        <v>7</v>
      </c>
      <c r="E10" s="11" t="s">
        <v>11</v>
      </c>
      <c r="F10" s="11"/>
      <c r="G10" s="11"/>
      <c r="H10" s="32" t="s">
        <v>5</v>
      </c>
      <c r="I10" s="33">
        <v>20</v>
      </c>
      <c r="J10" s="32" t="s">
        <v>6</v>
      </c>
      <c r="K10" s="11" t="s">
        <v>12</v>
      </c>
      <c r="L10" s="17">
        <f>SUM(L11:L19)</f>
        <v>12779202000</v>
      </c>
      <c r="M10" s="17">
        <f>SUM(M11:M19)</f>
        <v>0</v>
      </c>
      <c r="N10" s="17">
        <f>SUM(N11:N19)</f>
        <v>12779202000</v>
      </c>
      <c r="O10" s="17">
        <f>SUM(O11:O19)</f>
        <v>0</v>
      </c>
      <c r="P10" s="17">
        <f>SUM(P11:P19)</f>
        <v>809160876.80999994</v>
      </c>
      <c r="Q10" s="20">
        <f t="shared" si="0"/>
        <v>6.3318576293731013E-2</v>
      </c>
      <c r="R10" s="17">
        <f>SUM(R11:R19)</f>
        <v>809160876.80999994</v>
      </c>
      <c r="S10" s="20">
        <f t="shared" si="1"/>
        <v>6.3318576293731013E-2</v>
      </c>
      <c r="T10" s="17">
        <f>SUM(T11:T19)</f>
        <v>809160876.80999994</v>
      </c>
      <c r="U10" s="20">
        <f t="shared" si="2"/>
        <v>6.3318576293731013E-2</v>
      </c>
    </row>
    <row r="11" spans="1:21" ht="11.25" customHeight="1" x14ac:dyDescent="0.2">
      <c r="A11" s="6" t="s">
        <v>3</v>
      </c>
      <c r="B11" s="12" t="s">
        <v>7</v>
      </c>
      <c r="C11" s="12" t="s">
        <v>7</v>
      </c>
      <c r="D11" s="12" t="s">
        <v>7</v>
      </c>
      <c r="E11" s="12" t="s">
        <v>11</v>
      </c>
      <c r="F11" s="12" t="s">
        <v>11</v>
      </c>
      <c r="G11" s="12"/>
      <c r="H11" s="34" t="s">
        <v>5</v>
      </c>
      <c r="I11" s="35">
        <v>20</v>
      </c>
      <c r="J11" s="34" t="s">
        <v>6</v>
      </c>
      <c r="K11" s="12" t="s">
        <v>13</v>
      </c>
      <c r="L11" s="18">
        <v>8600000000</v>
      </c>
      <c r="M11" s="18">
        <v>0</v>
      </c>
      <c r="N11" s="18">
        <v>8600000000</v>
      </c>
      <c r="O11" s="18">
        <v>0</v>
      </c>
      <c r="P11" s="18">
        <v>578745442.80999994</v>
      </c>
      <c r="Q11" s="20">
        <f t="shared" si="0"/>
        <v>6.7295981722093015E-2</v>
      </c>
      <c r="R11" s="18">
        <v>578745442.80999994</v>
      </c>
      <c r="S11" s="20">
        <f t="shared" si="1"/>
        <v>6.7295981722093015E-2</v>
      </c>
      <c r="T11" s="7">
        <v>578745442.80999994</v>
      </c>
      <c r="U11" s="20">
        <f t="shared" si="2"/>
        <v>6.7295981722093015E-2</v>
      </c>
    </row>
    <row r="12" spans="1:21" ht="11.25" customHeight="1" x14ac:dyDescent="0.2">
      <c r="A12" s="6" t="s">
        <v>3</v>
      </c>
      <c r="B12" s="12" t="s">
        <v>7</v>
      </c>
      <c r="C12" s="12" t="s">
        <v>7</v>
      </c>
      <c r="D12" s="12" t="s">
        <v>7</v>
      </c>
      <c r="E12" s="12" t="s">
        <v>11</v>
      </c>
      <c r="F12" s="12" t="s">
        <v>14</v>
      </c>
      <c r="G12" s="12"/>
      <c r="H12" s="34" t="s">
        <v>5</v>
      </c>
      <c r="I12" s="35">
        <v>20</v>
      </c>
      <c r="J12" s="34" t="s">
        <v>6</v>
      </c>
      <c r="K12" s="12" t="s">
        <v>15</v>
      </c>
      <c r="L12" s="18">
        <v>800000000</v>
      </c>
      <c r="M12" s="18">
        <v>0</v>
      </c>
      <c r="N12" s="18">
        <v>800000000</v>
      </c>
      <c r="O12" s="18">
        <v>0</v>
      </c>
      <c r="P12" s="18">
        <v>50505801</v>
      </c>
      <c r="Q12" s="20">
        <f t="shared" si="0"/>
        <v>6.3132251249999993E-2</v>
      </c>
      <c r="R12" s="18">
        <v>50505801</v>
      </c>
      <c r="S12" s="20">
        <f t="shared" si="1"/>
        <v>6.3132251249999993E-2</v>
      </c>
      <c r="T12" s="7">
        <v>50505801</v>
      </c>
      <c r="U12" s="20">
        <f t="shared" si="2"/>
        <v>6.3132251249999993E-2</v>
      </c>
    </row>
    <row r="13" spans="1:21" ht="11.25" customHeight="1" x14ac:dyDescent="0.2">
      <c r="A13" s="6" t="s">
        <v>3</v>
      </c>
      <c r="B13" s="12" t="s">
        <v>7</v>
      </c>
      <c r="C13" s="12" t="s">
        <v>7</v>
      </c>
      <c r="D13" s="12" t="s">
        <v>7</v>
      </c>
      <c r="E13" s="12" t="s">
        <v>11</v>
      </c>
      <c r="F13" s="12" t="s">
        <v>16</v>
      </c>
      <c r="G13" s="12"/>
      <c r="H13" s="34" t="s">
        <v>5</v>
      </c>
      <c r="I13" s="35">
        <v>20</v>
      </c>
      <c r="J13" s="34" t="s">
        <v>6</v>
      </c>
      <c r="K13" s="12" t="s">
        <v>17</v>
      </c>
      <c r="L13" s="18">
        <v>1600000000</v>
      </c>
      <c r="M13" s="18">
        <v>0</v>
      </c>
      <c r="N13" s="18">
        <v>1600000000</v>
      </c>
      <c r="O13" s="18">
        <v>0</v>
      </c>
      <c r="P13" s="18">
        <v>94642701</v>
      </c>
      <c r="Q13" s="20">
        <f t="shared" si="0"/>
        <v>5.9151688124999997E-2</v>
      </c>
      <c r="R13" s="18">
        <v>94642701</v>
      </c>
      <c r="S13" s="20">
        <f t="shared" si="1"/>
        <v>5.9151688124999997E-2</v>
      </c>
      <c r="T13" s="7">
        <v>94642701</v>
      </c>
      <c r="U13" s="20">
        <f t="shared" si="2"/>
        <v>5.9151688124999997E-2</v>
      </c>
    </row>
    <row r="14" spans="1:21" ht="11.25" customHeight="1" x14ac:dyDescent="0.2">
      <c r="A14" s="6" t="s">
        <v>3</v>
      </c>
      <c r="B14" s="12" t="s">
        <v>7</v>
      </c>
      <c r="C14" s="12" t="s">
        <v>7</v>
      </c>
      <c r="D14" s="12" t="s">
        <v>7</v>
      </c>
      <c r="E14" s="12" t="s">
        <v>11</v>
      </c>
      <c r="F14" s="12" t="s">
        <v>18</v>
      </c>
      <c r="G14" s="12"/>
      <c r="H14" s="34" t="s">
        <v>5</v>
      </c>
      <c r="I14" s="35">
        <v>20</v>
      </c>
      <c r="J14" s="34" t="s">
        <v>6</v>
      </c>
      <c r="K14" s="12" t="s">
        <v>19</v>
      </c>
      <c r="L14" s="18">
        <v>7000000</v>
      </c>
      <c r="M14" s="18">
        <v>0</v>
      </c>
      <c r="N14" s="18">
        <v>7000000</v>
      </c>
      <c r="O14" s="18">
        <v>0</v>
      </c>
      <c r="P14" s="18">
        <v>492854</v>
      </c>
      <c r="Q14" s="20">
        <f t="shared" si="0"/>
        <v>7.0407714285714282E-2</v>
      </c>
      <c r="R14" s="18">
        <v>492854</v>
      </c>
      <c r="S14" s="20">
        <f t="shared" si="1"/>
        <v>7.0407714285714282E-2</v>
      </c>
      <c r="T14" s="7">
        <v>492854</v>
      </c>
      <c r="U14" s="20">
        <f t="shared" si="2"/>
        <v>7.0407714285714282E-2</v>
      </c>
    </row>
    <row r="15" spans="1:21" ht="11.25" customHeight="1" x14ac:dyDescent="0.2">
      <c r="A15" s="6" t="s">
        <v>3</v>
      </c>
      <c r="B15" s="12" t="s">
        <v>7</v>
      </c>
      <c r="C15" s="12" t="s">
        <v>7</v>
      </c>
      <c r="D15" s="12" t="s">
        <v>7</v>
      </c>
      <c r="E15" s="12" t="s">
        <v>11</v>
      </c>
      <c r="F15" s="12" t="s">
        <v>20</v>
      </c>
      <c r="G15" s="12"/>
      <c r="H15" s="34" t="s">
        <v>5</v>
      </c>
      <c r="I15" s="35">
        <v>20</v>
      </c>
      <c r="J15" s="34" t="s">
        <v>6</v>
      </c>
      <c r="K15" s="12" t="s">
        <v>21</v>
      </c>
      <c r="L15" s="18">
        <v>513000000</v>
      </c>
      <c r="M15" s="18">
        <v>0</v>
      </c>
      <c r="N15" s="18">
        <v>513000000</v>
      </c>
      <c r="O15" s="18">
        <v>0</v>
      </c>
      <c r="P15" s="18">
        <v>753915</v>
      </c>
      <c r="Q15" s="20">
        <f t="shared" si="0"/>
        <v>1.4696198830409356E-3</v>
      </c>
      <c r="R15" s="18">
        <v>753915</v>
      </c>
      <c r="S15" s="20">
        <f t="shared" si="1"/>
        <v>1.4696198830409356E-3</v>
      </c>
      <c r="T15" s="7">
        <v>753915</v>
      </c>
      <c r="U15" s="20">
        <f t="shared" si="2"/>
        <v>1.4696198830409356E-3</v>
      </c>
    </row>
    <row r="16" spans="1:21" ht="11.25" customHeight="1" x14ac:dyDescent="0.2">
      <c r="A16" s="6" t="s">
        <v>3</v>
      </c>
      <c r="B16" s="12" t="s">
        <v>7</v>
      </c>
      <c r="C16" s="12" t="s">
        <v>7</v>
      </c>
      <c r="D16" s="12" t="s">
        <v>7</v>
      </c>
      <c r="E16" s="12" t="s">
        <v>11</v>
      </c>
      <c r="F16" s="12" t="s">
        <v>22</v>
      </c>
      <c r="G16" s="12"/>
      <c r="H16" s="34" t="s">
        <v>5</v>
      </c>
      <c r="I16" s="35">
        <v>20</v>
      </c>
      <c r="J16" s="34" t="s">
        <v>6</v>
      </c>
      <c r="K16" s="12" t="s">
        <v>23</v>
      </c>
      <c r="L16" s="18">
        <v>351000000</v>
      </c>
      <c r="M16" s="18">
        <v>0</v>
      </c>
      <c r="N16" s="18">
        <v>351000000</v>
      </c>
      <c r="O16" s="18">
        <v>0</v>
      </c>
      <c r="P16" s="18">
        <v>82482069</v>
      </c>
      <c r="Q16" s="20">
        <f t="shared" si="0"/>
        <v>0.23499164957264956</v>
      </c>
      <c r="R16" s="18">
        <v>82482069</v>
      </c>
      <c r="S16" s="20">
        <f t="shared" si="1"/>
        <v>0.23499164957264956</v>
      </c>
      <c r="T16" s="7">
        <v>82482069</v>
      </c>
      <c r="U16" s="20">
        <f t="shared" si="2"/>
        <v>0.23499164957264956</v>
      </c>
    </row>
    <row r="17" spans="1:21" ht="11.25" customHeight="1" x14ac:dyDescent="0.2">
      <c r="A17" s="6" t="s">
        <v>3</v>
      </c>
      <c r="B17" s="12" t="s">
        <v>7</v>
      </c>
      <c r="C17" s="12" t="s">
        <v>7</v>
      </c>
      <c r="D17" s="12" t="s">
        <v>7</v>
      </c>
      <c r="E17" s="12" t="s">
        <v>11</v>
      </c>
      <c r="F17" s="12" t="s">
        <v>24</v>
      </c>
      <c r="G17" s="12"/>
      <c r="H17" s="34" t="s">
        <v>5</v>
      </c>
      <c r="I17" s="35">
        <v>20</v>
      </c>
      <c r="J17" s="34" t="s">
        <v>6</v>
      </c>
      <c r="K17" s="12" t="s">
        <v>25</v>
      </c>
      <c r="L17" s="18">
        <v>35000000</v>
      </c>
      <c r="M17" s="18">
        <v>0</v>
      </c>
      <c r="N17" s="18">
        <v>35000000</v>
      </c>
      <c r="O17" s="18">
        <v>0</v>
      </c>
      <c r="P17" s="18">
        <v>0</v>
      </c>
      <c r="Q17" s="20">
        <f t="shared" si="0"/>
        <v>0</v>
      </c>
      <c r="R17" s="18">
        <v>0</v>
      </c>
      <c r="S17" s="20">
        <f t="shared" si="1"/>
        <v>0</v>
      </c>
      <c r="T17" s="7">
        <v>0</v>
      </c>
      <c r="U17" s="20">
        <f t="shared" si="2"/>
        <v>0</v>
      </c>
    </row>
    <row r="18" spans="1:21" ht="11.25" customHeight="1" x14ac:dyDescent="0.2">
      <c r="A18" s="6" t="s">
        <v>3</v>
      </c>
      <c r="B18" s="12" t="s">
        <v>7</v>
      </c>
      <c r="C18" s="12" t="s">
        <v>7</v>
      </c>
      <c r="D18" s="12" t="s">
        <v>7</v>
      </c>
      <c r="E18" s="12" t="s">
        <v>11</v>
      </c>
      <c r="F18" s="12" t="s">
        <v>26</v>
      </c>
      <c r="G18" s="12"/>
      <c r="H18" s="34" t="s">
        <v>5</v>
      </c>
      <c r="I18" s="35">
        <v>20</v>
      </c>
      <c r="J18" s="34" t="s">
        <v>6</v>
      </c>
      <c r="K18" s="12" t="s">
        <v>27</v>
      </c>
      <c r="L18" s="18">
        <v>343202000</v>
      </c>
      <c r="M18" s="18">
        <v>0</v>
      </c>
      <c r="N18" s="18">
        <v>343202000</v>
      </c>
      <c r="O18" s="18">
        <v>0</v>
      </c>
      <c r="P18" s="18">
        <v>0</v>
      </c>
      <c r="Q18" s="20">
        <f t="shared" si="0"/>
        <v>0</v>
      </c>
      <c r="R18" s="18">
        <v>0</v>
      </c>
      <c r="S18" s="20">
        <f t="shared" si="1"/>
        <v>0</v>
      </c>
      <c r="T18" s="7">
        <v>0</v>
      </c>
      <c r="U18" s="20">
        <f t="shared" si="2"/>
        <v>0</v>
      </c>
    </row>
    <row r="19" spans="1:21" ht="11.25" customHeight="1" x14ac:dyDescent="0.2">
      <c r="A19" s="6" t="s">
        <v>3</v>
      </c>
      <c r="B19" s="12" t="s">
        <v>7</v>
      </c>
      <c r="C19" s="12" t="s">
        <v>7</v>
      </c>
      <c r="D19" s="12" t="s">
        <v>7</v>
      </c>
      <c r="E19" s="12" t="s">
        <v>11</v>
      </c>
      <c r="F19" s="12" t="s">
        <v>28</v>
      </c>
      <c r="G19" s="12"/>
      <c r="H19" s="34" t="s">
        <v>5</v>
      </c>
      <c r="I19" s="35">
        <v>20</v>
      </c>
      <c r="J19" s="34" t="s">
        <v>6</v>
      </c>
      <c r="K19" s="12" t="s">
        <v>29</v>
      </c>
      <c r="L19" s="18">
        <v>530000000</v>
      </c>
      <c r="M19" s="18">
        <v>0</v>
      </c>
      <c r="N19" s="18">
        <v>530000000</v>
      </c>
      <c r="O19" s="18">
        <v>0</v>
      </c>
      <c r="P19" s="18">
        <v>1538094</v>
      </c>
      <c r="Q19" s="20">
        <f t="shared" si="0"/>
        <v>2.9020641509433964E-3</v>
      </c>
      <c r="R19" s="18">
        <v>1538094</v>
      </c>
      <c r="S19" s="20">
        <f t="shared" si="1"/>
        <v>2.9020641509433964E-3</v>
      </c>
      <c r="T19" s="7">
        <v>1538094</v>
      </c>
      <c r="U19" s="20">
        <f t="shared" si="2"/>
        <v>2.9020641509433964E-3</v>
      </c>
    </row>
    <row r="20" spans="1:21" s="5" customFormat="1" ht="11.25" customHeight="1" x14ac:dyDescent="0.2">
      <c r="A20" s="3" t="s">
        <v>3</v>
      </c>
      <c r="B20" s="11" t="s">
        <v>7</v>
      </c>
      <c r="C20" s="11" t="s">
        <v>7</v>
      </c>
      <c r="D20" s="11" t="s">
        <v>30</v>
      </c>
      <c r="E20" s="11"/>
      <c r="F20" s="11"/>
      <c r="G20" s="11"/>
      <c r="H20" s="32" t="s">
        <v>5</v>
      </c>
      <c r="I20" s="33">
        <v>20</v>
      </c>
      <c r="J20" s="32" t="s">
        <v>6</v>
      </c>
      <c r="K20" s="11" t="s">
        <v>31</v>
      </c>
      <c r="L20" s="17">
        <f>SUM(L21:L27)</f>
        <v>4730166000</v>
      </c>
      <c r="M20" s="17">
        <f>SUM(M21:M27)</f>
        <v>0</v>
      </c>
      <c r="N20" s="17">
        <f>SUM(N21:N27)</f>
        <v>4730166000</v>
      </c>
      <c r="O20" s="17">
        <v>0</v>
      </c>
      <c r="P20" s="17">
        <f>SUM(P21:P27)</f>
        <v>0</v>
      </c>
      <c r="Q20" s="20">
        <f t="shared" si="0"/>
        <v>0</v>
      </c>
      <c r="R20" s="17">
        <f>SUM(R21:R27)</f>
        <v>0</v>
      </c>
      <c r="S20" s="20">
        <f t="shared" si="1"/>
        <v>0</v>
      </c>
      <c r="T20" s="17">
        <f>SUM(T21:T27)</f>
        <v>0</v>
      </c>
      <c r="U20" s="20">
        <f t="shared" si="2"/>
        <v>0</v>
      </c>
    </row>
    <row r="21" spans="1:21" ht="11.25" customHeight="1" x14ac:dyDescent="0.2">
      <c r="A21" s="6" t="s">
        <v>3</v>
      </c>
      <c r="B21" s="12" t="s">
        <v>7</v>
      </c>
      <c r="C21" s="12" t="s">
        <v>7</v>
      </c>
      <c r="D21" s="12" t="s">
        <v>30</v>
      </c>
      <c r="E21" s="12" t="s">
        <v>11</v>
      </c>
      <c r="F21" s="12"/>
      <c r="G21" s="12"/>
      <c r="H21" s="34" t="s">
        <v>5</v>
      </c>
      <c r="I21" s="35">
        <v>20</v>
      </c>
      <c r="J21" s="34" t="s">
        <v>6</v>
      </c>
      <c r="K21" s="12" t="s">
        <v>32</v>
      </c>
      <c r="L21" s="18">
        <v>1470000000</v>
      </c>
      <c r="M21" s="18">
        <v>0</v>
      </c>
      <c r="N21" s="18">
        <v>1470000000</v>
      </c>
      <c r="O21" s="18">
        <v>0</v>
      </c>
      <c r="P21" s="18">
        <v>0</v>
      </c>
      <c r="Q21" s="20">
        <f t="shared" si="0"/>
        <v>0</v>
      </c>
      <c r="R21" s="18">
        <v>0</v>
      </c>
      <c r="S21" s="20">
        <f t="shared" si="1"/>
        <v>0</v>
      </c>
      <c r="T21" s="7">
        <v>0</v>
      </c>
      <c r="U21" s="20">
        <f t="shared" si="2"/>
        <v>0</v>
      </c>
    </row>
    <row r="22" spans="1:21" ht="11.25" customHeight="1" x14ac:dyDescent="0.2">
      <c r="A22" s="6" t="s">
        <v>3</v>
      </c>
      <c r="B22" s="12" t="s">
        <v>7</v>
      </c>
      <c r="C22" s="12" t="s">
        <v>7</v>
      </c>
      <c r="D22" s="12" t="s">
        <v>30</v>
      </c>
      <c r="E22" s="12" t="s">
        <v>14</v>
      </c>
      <c r="F22" s="12"/>
      <c r="G22" s="12"/>
      <c r="H22" s="34" t="s">
        <v>5</v>
      </c>
      <c r="I22" s="35">
        <v>20</v>
      </c>
      <c r="J22" s="34" t="s">
        <v>6</v>
      </c>
      <c r="K22" s="12" t="s">
        <v>33</v>
      </c>
      <c r="L22" s="18">
        <v>1040000000</v>
      </c>
      <c r="M22" s="18">
        <v>0</v>
      </c>
      <c r="N22" s="18">
        <v>1040000000</v>
      </c>
      <c r="O22" s="18">
        <v>0</v>
      </c>
      <c r="P22" s="18">
        <v>0</v>
      </c>
      <c r="Q22" s="20">
        <f t="shared" si="0"/>
        <v>0</v>
      </c>
      <c r="R22" s="18">
        <v>0</v>
      </c>
      <c r="S22" s="20">
        <f t="shared" si="1"/>
        <v>0</v>
      </c>
      <c r="T22" s="7">
        <v>0</v>
      </c>
      <c r="U22" s="20">
        <f t="shared" si="2"/>
        <v>0</v>
      </c>
    </row>
    <row r="23" spans="1:21" ht="11.25" customHeight="1" x14ac:dyDescent="0.2">
      <c r="A23" s="6" t="s">
        <v>3</v>
      </c>
      <c r="B23" s="12" t="s">
        <v>7</v>
      </c>
      <c r="C23" s="12" t="s">
        <v>7</v>
      </c>
      <c r="D23" s="12" t="s">
        <v>30</v>
      </c>
      <c r="E23" s="12" t="s">
        <v>16</v>
      </c>
      <c r="F23" s="12"/>
      <c r="G23" s="12"/>
      <c r="H23" s="34" t="s">
        <v>5</v>
      </c>
      <c r="I23" s="35">
        <v>20</v>
      </c>
      <c r="J23" s="34" t="s">
        <v>6</v>
      </c>
      <c r="K23" s="12" t="s">
        <v>34</v>
      </c>
      <c r="L23" s="18">
        <v>932166000</v>
      </c>
      <c r="M23" s="18">
        <v>0</v>
      </c>
      <c r="N23" s="18">
        <v>932166000</v>
      </c>
      <c r="O23" s="18">
        <v>0</v>
      </c>
      <c r="P23" s="18">
        <v>0</v>
      </c>
      <c r="Q23" s="20">
        <f t="shared" si="0"/>
        <v>0</v>
      </c>
      <c r="R23" s="18">
        <v>0</v>
      </c>
      <c r="S23" s="20">
        <f t="shared" si="1"/>
        <v>0</v>
      </c>
      <c r="T23" s="7">
        <v>0</v>
      </c>
      <c r="U23" s="20">
        <f t="shared" si="2"/>
        <v>0</v>
      </c>
    </row>
    <row r="24" spans="1:21" ht="11.25" customHeight="1" x14ac:dyDescent="0.2">
      <c r="A24" s="6" t="s">
        <v>3</v>
      </c>
      <c r="B24" s="12" t="s">
        <v>7</v>
      </c>
      <c r="C24" s="12" t="s">
        <v>7</v>
      </c>
      <c r="D24" s="12" t="s">
        <v>30</v>
      </c>
      <c r="E24" s="12" t="s">
        <v>18</v>
      </c>
      <c r="F24" s="12"/>
      <c r="G24" s="12"/>
      <c r="H24" s="34" t="s">
        <v>5</v>
      </c>
      <c r="I24" s="35">
        <v>20</v>
      </c>
      <c r="J24" s="34" t="s">
        <v>6</v>
      </c>
      <c r="K24" s="12" t="s">
        <v>35</v>
      </c>
      <c r="L24" s="18">
        <v>540000000</v>
      </c>
      <c r="M24" s="18">
        <v>0</v>
      </c>
      <c r="N24" s="18">
        <v>540000000</v>
      </c>
      <c r="O24" s="18">
        <v>0</v>
      </c>
      <c r="P24" s="18">
        <v>0</v>
      </c>
      <c r="Q24" s="20">
        <f t="shared" si="0"/>
        <v>0</v>
      </c>
      <c r="R24" s="18">
        <v>0</v>
      </c>
      <c r="S24" s="20">
        <f t="shared" si="1"/>
        <v>0</v>
      </c>
      <c r="T24" s="7">
        <v>0</v>
      </c>
      <c r="U24" s="20">
        <f t="shared" si="2"/>
        <v>0</v>
      </c>
    </row>
    <row r="25" spans="1:21" ht="11.25" customHeight="1" x14ac:dyDescent="0.2">
      <c r="A25" s="6" t="s">
        <v>3</v>
      </c>
      <c r="B25" s="12" t="s">
        <v>7</v>
      </c>
      <c r="C25" s="12" t="s">
        <v>7</v>
      </c>
      <c r="D25" s="12" t="s">
        <v>30</v>
      </c>
      <c r="E25" s="12" t="s">
        <v>36</v>
      </c>
      <c r="F25" s="12"/>
      <c r="G25" s="12"/>
      <c r="H25" s="34" t="s">
        <v>5</v>
      </c>
      <c r="I25" s="35">
        <v>20</v>
      </c>
      <c r="J25" s="34" t="s">
        <v>6</v>
      </c>
      <c r="K25" s="12" t="s">
        <v>37</v>
      </c>
      <c r="L25" s="18">
        <v>65000000</v>
      </c>
      <c r="M25" s="18">
        <v>0</v>
      </c>
      <c r="N25" s="18">
        <v>65000000</v>
      </c>
      <c r="O25" s="18">
        <v>0</v>
      </c>
      <c r="P25" s="18">
        <v>0</v>
      </c>
      <c r="Q25" s="20">
        <f t="shared" si="0"/>
        <v>0</v>
      </c>
      <c r="R25" s="18">
        <v>0</v>
      </c>
      <c r="S25" s="20">
        <f t="shared" si="1"/>
        <v>0</v>
      </c>
      <c r="T25" s="7">
        <v>0</v>
      </c>
      <c r="U25" s="20">
        <f t="shared" si="2"/>
        <v>0</v>
      </c>
    </row>
    <row r="26" spans="1:21" ht="11.25" customHeight="1" x14ac:dyDescent="0.2">
      <c r="A26" s="6" t="s">
        <v>3</v>
      </c>
      <c r="B26" s="12" t="s">
        <v>7</v>
      </c>
      <c r="C26" s="12" t="s">
        <v>7</v>
      </c>
      <c r="D26" s="12" t="s">
        <v>30</v>
      </c>
      <c r="E26" s="12" t="s">
        <v>20</v>
      </c>
      <c r="F26" s="12"/>
      <c r="G26" s="12"/>
      <c r="H26" s="34" t="s">
        <v>5</v>
      </c>
      <c r="I26" s="35">
        <v>20</v>
      </c>
      <c r="J26" s="34" t="s">
        <v>6</v>
      </c>
      <c r="K26" s="12" t="s">
        <v>38</v>
      </c>
      <c r="L26" s="18">
        <v>410000000</v>
      </c>
      <c r="M26" s="18">
        <v>0</v>
      </c>
      <c r="N26" s="18">
        <v>410000000</v>
      </c>
      <c r="O26" s="18">
        <v>0</v>
      </c>
      <c r="P26" s="18">
        <v>0</v>
      </c>
      <c r="Q26" s="20">
        <f t="shared" si="0"/>
        <v>0</v>
      </c>
      <c r="R26" s="18">
        <v>0</v>
      </c>
      <c r="S26" s="20">
        <f t="shared" si="1"/>
        <v>0</v>
      </c>
      <c r="T26" s="7">
        <v>0</v>
      </c>
      <c r="U26" s="20">
        <f t="shared" si="2"/>
        <v>0</v>
      </c>
    </row>
    <row r="27" spans="1:21" ht="11.25" customHeight="1" x14ac:dyDescent="0.2">
      <c r="A27" s="6" t="s">
        <v>3</v>
      </c>
      <c r="B27" s="12" t="s">
        <v>7</v>
      </c>
      <c r="C27" s="12" t="s">
        <v>7</v>
      </c>
      <c r="D27" s="12" t="s">
        <v>30</v>
      </c>
      <c r="E27" s="12" t="s">
        <v>22</v>
      </c>
      <c r="F27" s="12"/>
      <c r="G27" s="12"/>
      <c r="H27" s="34" t="s">
        <v>5</v>
      </c>
      <c r="I27" s="35">
        <v>20</v>
      </c>
      <c r="J27" s="34" t="s">
        <v>6</v>
      </c>
      <c r="K27" s="12" t="s">
        <v>39</v>
      </c>
      <c r="L27" s="18">
        <v>273000000</v>
      </c>
      <c r="M27" s="18">
        <v>0</v>
      </c>
      <c r="N27" s="18">
        <v>273000000</v>
      </c>
      <c r="O27" s="18">
        <v>0</v>
      </c>
      <c r="P27" s="18">
        <v>0</v>
      </c>
      <c r="Q27" s="20">
        <f t="shared" si="0"/>
        <v>0</v>
      </c>
      <c r="R27" s="18">
        <v>0</v>
      </c>
      <c r="S27" s="20">
        <f t="shared" si="1"/>
        <v>0</v>
      </c>
      <c r="T27" s="7">
        <v>0</v>
      </c>
      <c r="U27" s="20">
        <f t="shared" si="2"/>
        <v>0</v>
      </c>
    </row>
    <row r="28" spans="1:21" s="5" customFormat="1" ht="11.25" customHeight="1" x14ac:dyDescent="0.2">
      <c r="A28" s="3" t="s">
        <v>3</v>
      </c>
      <c r="B28" s="11" t="s">
        <v>7</v>
      </c>
      <c r="C28" s="11" t="s">
        <v>7</v>
      </c>
      <c r="D28" s="11" t="s">
        <v>40</v>
      </c>
      <c r="E28" s="11"/>
      <c r="F28" s="11"/>
      <c r="G28" s="11"/>
      <c r="H28" s="32" t="s">
        <v>5</v>
      </c>
      <c r="I28" s="33">
        <v>20</v>
      </c>
      <c r="J28" s="32" t="s">
        <v>6</v>
      </c>
      <c r="K28" s="11" t="s">
        <v>41</v>
      </c>
      <c r="L28" s="17">
        <f>+L29+L33+L34+L35</f>
        <v>2162485000</v>
      </c>
      <c r="M28" s="17">
        <f>+M29+M33+M34+M35</f>
        <v>0</v>
      </c>
      <c r="N28" s="17">
        <f>+N29+N33+N34+N35</f>
        <v>2137485000</v>
      </c>
      <c r="O28" s="17">
        <f>+O29+O33+O34+O35</f>
        <v>25000000</v>
      </c>
      <c r="P28" s="17">
        <f>+P29+P33+P34+P35</f>
        <v>78624891</v>
      </c>
      <c r="Q28" s="20">
        <f t="shared" si="0"/>
        <v>3.6358583296531535E-2</v>
      </c>
      <c r="R28" s="17">
        <f>+R29+R33+R34+R35</f>
        <v>78624891</v>
      </c>
      <c r="S28" s="20">
        <f t="shared" si="1"/>
        <v>3.6358583296531535E-2</v>
      </c>
      <c r="T28" s="17">
        <f>+T29+T33+T34+T35</f>
        <v>78624891</v>
      </c>
      <c r="U28" s="20">
        <f t="shared" si="2"/>
        <v>3.6358583296531535E-2</v>
      </c>
    </row>
    <row r="29" spans="1:21" s="5" customFormat="1" ht="11.25" customHeight="1" x14ac:dyDescent="0.2">
      <c r="A29" s="3" t="s">
        <v>3</v>
      </c>
      <c r="B29" s="11" t="s">
        <v>7</v>
      </c>
      <c r="C29" s="11" t="s">
        <v>7</v>
      </c>
      <c r="D29" s="11" t="s">
        <v>40</v>
      </c>
      <c r="E29" s="11" t="s">
        <v>11</v>
      </c>
      <c r="F29" s="11"/>
      <c r="G29" s="11"/>
      <c r="H29" s="32" t="s">
        <v>5</v>
      </c>
      <c r="I29" s="33">
        <v>20</v>
      </c>
      <c r="J29" s="32" t="s">
        <v>6</v>
      </c>
      <c r="K29" s="11" t="s">
        <v>42</v>
      </c>
      <c r="L29" s="17">
        <f>+L30+L31+L32</f>
        <v>1022100000</v>
      </c>
      <c r="M29" s="17">
        <f>+M30+M31+M32</f>
        <v>0</v>
      </c>
      <c r="N29" s="17">
        <f>+N30+N31+N32</f>
        <v>1022100000</v>
      </c>
      <c r="O29" s="17">
        <f>+O30+O31+O32</f>
        <v>0</v>
      </c>
      <c r="P29" s="17">
        <f>+P30+P31+P32</f>
        <v>2492662</v>
      </c>
      <c r="Q29" s="20">
        <f t="shared" si="0"/>
        <v>2.438765287153899E-3</v>
      </c>
      <c r="R29" s="17">
        <f>+R30+R31+R32</f>
        <v>2492662</v>
      </c>
      <c r="S29" s="20">
        <f t="shared" si="1"/>
        <v>2.438765287153899E-3</v>
      </c>
      <c r="T29" s="17">
        <f>+T30+T31+T32</f>
        <v>2492662</v>
      </c>
      <c r="U29" s="20">
        <f t="shared" si="2"/>
        <v>2.438765287153899E-3</v>
      </c>
    </row>
    <row r="30" spans="1:21" ht="11.25" customHeight="1" x14ac:dyDescent="0.2">
      <c r="A30" s="6" t="s">
        <v>3</v>
      </c>
      <c r="B30" s="12" t="s">
        <v>7</v>
      </c>
      <c r="C30" s="12" t="s">
        <v>7</v>
      </c>
      <c r="D30" s="12" t="s">
        <v>40</v>
      </c>
      <c r="E30" s="12" t="s">
        <v>11</v>
      </c>
      <c r="F30" s="12" t="s">
        <v>11</v>
      </c>
      <c r="G30" s="12"/>
      <c r="H30" s="34" t="s">
        <v>5</v>
      </c>
      <c r="I30" s="35">
        <v>20</v>
      </c>
      <c r="J30" s="34" t="s">
        <v>6</v>
      </c>
      <c r="K30" s="12" t="s">
        <v>43</v>
      </c>
      <c r="L30" s="18">
        <v>783900000</v>
      </c>
      <c r="M30" s="18">
        <v>0</v>
      </c>
      <c r="N30" s="18">
        <v>783900000</v>
      </c>
      <c r="O30" s="18">
        <v>0</v>
      </c>
      <c r="P30" s="18">
        <v>403</v>
      </c>
      <c r="Q30" s="20">
        <f t="shared" si="0"/>
        <v>5.1409618573797683E-7</v>
      </c>
      <c r="R30" s="18">
        <v>403</v>
      </c>
      <c r="S30" s="20">
        <f t="shared" si="1"/>
        <v>5.1409618573797683E-7</v>
      </c>
      <c r="T30" s="7">
        <v>403</v>
      </c>
      <c r="U30" s="20">
        <f t="shared" si="2"/>
        <v>5.1409618573797683E-7</v>
      </c>
    </row>
    <row r="31" spans="1:21" ht="11.25" customHeight="1" x14ac:dyDescent="0.2">
      <c r="A31" s="6" t="s">
        <v>3</v>
      </c>
      <c r="B31" s="12" t="s">
        <v>7</v>
      </c>
      <c r="C31" s="12" t="s">
        <v>7</v>
      </c>
      <c r="D31" s="12" t="s">
        <v>40</v>
      </c>
      <c r="E31" s="12" t="s">
        <v>11</v>
      </c>
      <c r="F31" s="12" t="s">
        <v>14</v>
      </c>
      <c r="G31" s="12"/>
      <c r="H31" s="34" t="s">
        <v>5</v>
      </c>
      <c r="I31" s="35">
        <v>20</v>
      </c>
      <c r="J31" s="34" t="s">
        <v>6</v>
      </c>
      <c r="K31" s="12" t="s">
        <v>44</v>
      </c>
      <c r="L31" s="18">
        <v>186400000</v>
      </c>
      <c r="M31" s="18">
        <v>0</v>
      </c>
      <c r="N31" s="18">
        <v>186400000</v>
      </c>
      <c r="O31" s="18">
        <v>0</v>
      </c>
      <c r="P31" s="18">
        <v>2300605</v>
      </c>
      <c r="Q31" s="20">
        <f t="shared" si="0"/>
        <v>1.2342301502145922E-2</v>
      </c>
      <c r="R31" s="18">
        <v>2300605</v>
      </c>
      <c r="S31" s="20">
        <f t="shared" si="1"/>
        <v>1.2342301502145922E-2</v>
      </c>
      <c r="T31" s="7">
        <v>2300605</v>
      </c>
      <c r="U31" s="20">
        <f t="shared" si="2"/>
        <v>1.2342301502145922E-2</v>
      </c>
    </row>
    <row r="32" spans="1:21" ht="11.25" customHeight="1" x14ac:dyDescent="0.2">
      <c r="A32" s="6" t="s">
        <v>3</v>
      </c>
      <c r="B32" s="12" t="s">
        <v>7</v>
      </c>
      <c r="C32" s="12" t="s">
        <v>7</v>
      </c>
      <c r="D32" s="12" t="s">
        <v>40</v>
      </c>
      <c r="E32" s="12" t="s">
        <v>11</v>
      </c>
      <c r="F32" s="12" t="s">
        <v>16</v>
      </c>
      <c r="G32" s="12"/>
      <c r="H32" s="34" t="s">
        <v>5</v>
      </c>
      <c r="I32" s="35">
        <v>20</v>
      </c>
      <c r="J32" s="34" t="s">
        <v>6</v>
      </c>
      <c r="K32" s="12" t="s">
        <v>45</v>
      </c>
      <c r="L32" s="18">
        <v>51800000</v>
      </c>
      <c r="M32" s="18">
        <v>0</v>
      </c>
      <c r="N32" s="18">
        <v>51800000</v>
      </c>
      <c r="O32" s="18">
        <v>0</v>
      </c>
      <c r="P32" s="18">
        <v>191654</v>
      </c>
      <c r="Q32" s="20">
        <f t="shared" si="0"/>
        <v>3.6998841698841697E-3</v>
      </c>
      <c r="R32" s="18">
        <v>191654</v>
      </c>
      <c r="S32" s="20">
        <f t="shared" si="1"/>
        <v>3.6998841698841697E-3</v>
      </c>
      <c r="T32" s="7">
        <v>191654</v>
      </c>
      <c r="U32" s="20">
        <f t="shared" si="2"/>
        <v>3.6998841698841697E-3</v>
      </c>
    </row>
    <row r="33" spans="1:21" s="5" customFormat="1" ht="11.25" customHeight="1" x14ac:dyDescent="0.2">
      <c r="A33" s="3" t="s">
        <v>3</v>
      </c>
      <c r="B33" s="11" t="s">
        <v>7</v>
      </c>
      <c r="C33" s="11" t="s">
        <v>7</v>
      </c>
      <c r="D33" s="11" t="s">
        <v>40</v>
      </c>
      <c r="E33" s="11" t="s">
        <v>14</v>
      </c>
      <c r="F33" s="11"/>
      <c r="G33" s="11"/>
      <c r="H33" s="32" t="s">
        <v>5</v>
      </c>
      <c r="I33" s="33">
        <v>20</v>
      </c>
      <c r="J33" s="32" t="s">
        <v>6</v>
      </c>
      <c r="K33" s="11" t="s">
        <v>46</v>
      </c>
      <c r="L33" s="17">
        <v>1018885000</v>
      </c>
      <c r="M33" s="17">
        <v>0</v>
      </c>
      <c r="N33" s="17">
        <v>1018885000</v>
      </c>
      <c r="O33" s="17">
        <v>0</v>
      </c>
      <c r="P33" s="17">
        <v>76132229</v>
      </c>
      <c r="Q33" s="20">
        <f t="shared" si="0"/>
        <v>7.472112063677451E-2</v>
      </c>
      <c r="R33" s="17">
        <v>76132229</v>
      </c>
      <c r="S33" s="20">
        <f t="shared" si="1"/>
        <v>7.472112063677451E-2</v>
      </c>
      <c r="T33" s="4">
        <v>76132229</v>
      </c>
      <c r="U33" s="20">
        <f t="shared" si="2"/>
        <v>7.472112063677451E-2</v>
      </c>
    </row>
    <row r="34" spans="1:21" s="5" customFormat="1" ht="11.25" customHeight="1" x14ac:dyDescent="0.2">
      <c r="A34" s="3" t="s">
        <v>3</v>
      </c>
      <c r="B34" s="11" t="s">
        <v>7</v>
      </c>
      <c r="C34" s="11" t="s">
        <v>7</v>
      </c>
      <c r="D34" s="11" t="s">
        <v>40</v>
      </c>
      <c r="E34" s="11" t="s">
        <v>47</v>
      </c>
      <c r="F34" s="11"/>
      <c r="G34" s="11"/>
      <c r="H34" s="32" t="s">
        <v>5</v>
      </c>
      <c r="I34" s="33">
        <v>20</v>
      </c>
      <c r="J34" s="32" t="s">
        <v>6</v>
      </c>
      <c r="K34" s="11" t="s">
        <v>48</v>
      </c>
      <c r="L34" s="17">
        <v>25000000</v>
      </c>
      <c r="M34" s="17">
        <v>0</v>
      </c>
      <c r="N34" s="17">
        <v>0</v>
      </c>
      <c r="O34" s="17">
        <v>25000000</v>
      </c>
      <c r="P34" s="17">
        <v>0</v>
      </c>
      <c r="Q34" s="20">
        <f t="shared" si="0"/>
        <v>0</v>
      </c>
      <c r="R34" s="17">
        <v>0</v>
      </c>
      <c r="S34" s="20">
        <f t="shared" si="1"/>
        <v>0</v>
      </c>
      <c r="T34" s="4">
        <v>0</v>
      </c>
      <c r="U34" s="20">
        <f t="shared" si="2"/>
        <v>0</v>
      </c>
    </row>
    <row r="35" spans="1:21" s="5" customFormat="1" ht="11.25" customHeight="1" x14ac:dyDescent="0.2">
      <c r="A35" s="3" t="s">
        <v>3</v>
      </c>
      <c r="B35" s="11" t="s">
        <v>7</v>
      </c>
      <c r="C35" s="11" t="s">
        <v>7</v>
      </c>
      <c r="D35" s="11" t="s">
        <v>40</v>
      </c>
      <c r="E35" s="11" t="s">
        <v>49</v>
      </c>
      <c r="F35" s="11"/>
      <c r="G35" s="11"/>
      <c r="H35" s="32" t="s">
        <v>5</v>
      </c>
      <c r="I35" s="33">
        <v>20</v>
      </c>
      <c r="J35" s="32" t="s">
        <v>6</v>
      </c>
      <c r="K35" s="11" t="s">
        <v>50</v>
      </c>
      <c r="L35" s="17">
        <v>96500000</v>
      </c>
      <c r="M35" s="17">
        <v>0</v>
      </c>
      <c r="N35" s="17">
        <v>96500000</v>
      </c>
      <c r="O35" s="17">
        <v>0</v>
      </c>
      <c r="P35" s="17">
        <v>0</v>
      </c>
      <c r="Q35" s="20">
        <f t="shared" si="0"/>
        <v>0</v>
      </c>
      <c r="R35" s="17">
        <v>0</v>
      </c>
      <c r="S35" s="20">
        <f t="shared" si="1"/>
        <v>0</v>
      </c>
      <c r="T35" s="4">
        <v>0</v>
      </c>
      <c r="U35" s="20">
        <f t="shared" si="2"/>
        <v>0</v>
      </c>
    </row>
    <row r="36" spans="1:21" s="5" customFormat="1" ht="11.25" customHeight="1" x14ac:dyDescent="0.2">
      <c r="A36" s="3" t="s">
        <v>3</v>
      </c>
      <c r="B36" s="11" t="s">
        <v>7</v>
      </c>
      <c r="C36" s="11" t="s">
        <v>7</v>
      </c>
      <c r="D36" s="21" t="s">
        <v>88</v>
      </c>
      <c r="E36" s="11"/>
      <c r="F36" s="11"/>
      <c r="G36" s="11"/>
      <c r="H36" s="32" t="s">
        <v>5</v>
      </c>
      <c r="I36" s="33">
        <v>20</v>
      </c>
      <c r="J36" s="32" t="s">
        <v>6</v>
      </c>
      <c r="K36" s="11" t="s">
        <v>146</v>
      </c>
      <c r="L36" s="17">
        <v>912774000</v>
      </c>
      <c r="M36" s="17">
        <v>912774000</v>
      </c>
      <c r="N36" s="17">
        <v>0</v>
      </c>
      <c r="O36" s="17">
        <v>0</v>
      </c>
      <c r="P36" s="17">
        <v>0</v>
      </c>
      <c r="Q36" s="20">
        <f t="shared" si="0"/>
        <v>0</v>
      </c>
      <c r="R36" s="17">
        <v>0</v>
      </c>
      <c r="S36" s="20">
        <f t="shared" si="1"/>
        <v>0</v>
      </c>
      <c r="T36" s="4">
        <v>0</v>
      </c>
      <c r="U36" s="20">
        <f t="shared" si="2"/>
        <v>0</v>
      </c>
    </row>
    <row r="37" spans="1:21" s="5" customFormat="1" ht="11.25" customHeight="1" x14ac:dyDescent="0.2">
      <c r="A37" s="3" t="s">
        <v>3</v>
      </c>
      <c r="B37" s="11" t="s">
        <v>30</v>
      </c>
      <c r="C37" s="11"/>
      <c r="D37" s="11"/>
      <c r="E37" s="11"/>
      <c r="F37" s="11"/>
      <c r="G37" s="11"/>
      <c r="H37" s="32" t="s">
        <v>5</v>
      </c>
      <c r="I37" s="33">
        <v>20</v>
      </c>
      <c r="J37" s="32" t="s">
        <v>6</v>
      </c>
      <c r="K37" s="11" t="s">
        <v>51</v>
      </c>
      <c r="L37" s="17">
        <f>+L38+L42</f>
        <v>2824689000</v>
      </c>
      <c r="M37" s="17">
        <v>0</v>
      </c>
      <c r="N37" s="17">
        <f>+N38+N42</f>
        <v>813338980.00999987</v>
      </c>
      <c r="O37" s="17">
        <f>+O38+O42</f>
        <v>2011350019.99</v>
      </c>
      <c r="P37" s="17">
        <f>+P38+P42</f>
        <v>539307507.00999999</v>
      </c>
      <c r="Q37" s="20">
        <f t="shared" si="0"/>
        <v>0.19092633100847561</v>
      </c>
      <c r="R37" s="17">
        <f>+R38+R42</f>
        <v>27535460.869999997</v>
      </c>
      <c r="S37" s="20">
        <f t="shared" si="1"/>
        <v>9.7481389526422185E-3</v>
      </c>
      <c r="T37" s="17">
        <f>+T38+T42</f>
        <v>25344860.869999997</v>
      </c>
      <c r="U37" s="20">
        <f t="shared" si="2"/>
        <v>8.9726199486031902E-3</v>
      </c>
    </row>
    <row r="38" spans="1:21" s="5" customFormat="1" ht="11.25" customHeight="1" x14ac:dyDescent="0.2">
      <c r="A38" s="3" t="s">
        <v>3</v>
      </c>
      <c r="B38" s="11" t="s">
        <v>30</v>
      </c>
      <c r="C38" s="11" t="s">
        <v>7</v>
      </c>
      <c r="D38" s="11"/>
      <c r="E38" s="11"/>
      <c r="F38" s="11"/>
      <c r="G38" s="11"/>
      <c r="H38" s="32" t="s">
        <v>5</v>
      </c>
      <c r="I38" s="33">
        <v>20</v>
      </c>
      <c r="J38" s="32" t="s">
        <v>6</v>
      </c>
      <c r="K38" s="11" t="s">
        <v>52</v>
      </c>
      <c r="L38" s="17">
        <f>+L39</f>
        <v>1203720000</v>
      </c>
      <c r="M38" s="17">
        <v>0</v>
      </c>
      <c r="N38" s="17">
        <f t="shared" ref="N38:P40" si="3">+N39</f>
        <v>1417.54</v>
      </c>
      <c r="O38" s="17">
        <f t="shared" si="3"/>
        <v>1203718582.46</v>
      </c>
      <c r="P38" s="17">
        <f t="shared" si="3"/>
        <v>1417.54</v>
      </c>
      <c r="Q38" s="20">
        <f t="shared" ref="Q38:Q69" si="4">+P38/L38</f>
        <v>1.1776326720499784E-6</v>
      </c>
      <c r="R38" s="17">
        <f>+R39</f>
        <v>1417.54</v>
      </c>
      <c r="S38" s="20">
        <f t="shared" ref="S38:S69" si="5">+R38/L38</f>
        <v>1.1776326720499784E-6</v>
      </c>
      <c r="T38" s="17">
        <f>+T39</f>
        <v>1417.54</v>
      </c>
      <c r="U38" s="20">
        <f t="shared" ref="U38:U69" si="6">+T38/L38</f>
        <v>1.1776326720499784E-6</v>
      </c>
    </row>
    <row r="39" spans="1:21" s="5" customFormat="1" ht="11.25" customHeight="1" x14ac:dyDescent="0.2">
      <c r="A39" s="3" t="s">
        <v>3</v>
      </c>
      <c r="B39" s="11" t="s">
        <v>30</v>
      </c>
      <c r="C39" s="11" t="s">
        <v>7</v>
      </c>
      <c r="D39" s="11" t="s">
        <v>7</v>
      </c>
      <c r="E39" s="11"/>
      <c r="F39" s="11"/>
      <c r="G39" s="11"/>
      <c r="H39" s="32" t="s">
        <v>5</v>
      </c>
      <c r="I39" s="33">
        <v>20</v>
      </c>
      <c r="J39" s="32" t="s">
        <v>6</v>
      </c>
      <c r="K39" s="11" t="s">
        <v>53</v>
      </c>
      <c r="L39" s="17">
        <f>+L40</f>
        <v>1203720000</v>
      </c>
      <c r="M39" s="17">
        <v>0</v>
      </c>
      <c r="N39" s="17">
        <f t="shared" si="3"/>
        <v>1417.54</v>
      </c>
      <c r="O39" s="17">
        <f t="shared" si="3"/>
        <v>1203718582.46</v>
      </c>
      <c r="P39" s="17">
        <f t="shared" si="3"/>
        <v>1417.54</v>
      </c>
      <c r="Q39" s="20">
        <f t="shared" si="4"/>
        <v>1.1776326720499784E-6</v>
      </c>
      <c r="R39" s="17">
        <f>+R40</f>
        <v>1417.54</v>
      </c>
      <c r="S39" s="20">
        <f t="shared" si="5"/>
        <v>1.1776326720499784E-6</v>
      </c>
      <c r="T39" s="17">
        <f>+T40</f>
        <v>1417.54</v>
      </c>
      <c r="U39" s="20">
        <f t="shared" si="6"/>
        <v>1.1776326720499784E-6</v>
      </c>
    </row>
    <row r="40" spans="1:21" s="5" customFormat="1" ht="11.25" customHeight="1" x14ac:dyDescent="0.2">
      <c r="A40" s="3" t="s">
        <v>3</v>
      </c>
      <c r="B40" s="11" t="s">
        <v>30</v>
      </c>
      <c r="C40" s="11" t="s">
        <v>7</v>
      </c>
      <c r="D40" s="11" t="s">
        <v>7</v>
      </c>
      <c r="E40" s="11" t="s">
        <v>11</v>
      </c>
      <c r="F40" s="11"/>
      <c r="G40" s="11"/>
      <c r="H40" s="32" t="s">
        <v>5</v>
      </c>
      <c r="I40" s="33">
        <v>20</v>
      </c>
      <c r="J40" s="32" t="s">
        <v>6</v>
      </c>
      <c r="K40" s="11" t="s">
        <v>54</v>
      </c>
      <c r="L40" s="17">
        <f>+L41</f>
        <v>1203720000</v>
      </c>
      <c r="M40" s="17">
        <v>0</v>
      </c>
      <c r="N40" s="17">
        <f t="shared" si="3"/>
        <v>1417.54</v>
      </c>
      <c r="O40" s="17">
        <f t="shared" si="3"/>
        <v>1203718582.46</v>
      </c>
      <c r="P40" s="17">
        <f t="shared" si="3"/>
        <v>1417.54</v>
      </c>
      <c r="Q40" s="20">
        <f t="shared" si="4"/>
        <v>1.1776326720499784E-6</v>
      </c>
      <c r="R40" s="17">
        <f>+R41</f>
        <v>1417.54</v>
      </c>
      <c r="S40" s="20">
        <f t="shared" si="5"/>
        <v>1.1776326720499784E-6</v>
      </c>
      <c r="T40" s="17">
        <f>+T41</f>
        <v>1417.54</v>
      </c>
      <c r="U40" s="20">
        <f t="shared" si="6"/>
        <v>1.1776326720499784E-6</v>
      </c>
    </row>
    <row r="41" spans="1:21" ht="11.25" customHeight="1" x14ac:dyDescent="0.2">
      <c r="A41" s="6" t="s">
        <v>3</v>
      </c>
      <c r="B41" s="12" t="s">
        <v>30</v>
      </c>
      <c r="C41" s="12" t="s">
        <v>7</v>
      </c>
      <c r="D41" s="12" t="s">
        <v>7</v>
      </c>
      <c r="E41" s="12" t="s">
        <v>11</v>
      </c>
      <c r="F41" s="12" t="s">
        <v>14</v>
      </c>
      <c r="G41" s="12"/>
      <c r="H41" s="34" t="s">
        <v>5</v>
      </c>
      <c r="I41" s="35">
        <v>20</v>
      </c>
      <c r="J41" s="34" t="s">
        <v>6</v>
      </c>
      <c r="K41" s="12" t="s">
        <v>55</v>
      </c>
      <c r="L41" s="18">
        <v>1203720000</v>
      </c>
      <c r="M41" s="18">
        <v>0</v>
      </c>
      <c r="N41" s="18">
        <v>1417.54</v>
      </c>
      <c r="O41" s="18">
        <v>1203718582.46</v>
      </c>
      <c r="P41" s="18">
        <v>1417.54</v>
      </c>
      <c r="Q41" s="20">
        <f t="shared" si="4"/>
        <v>1.1776326720499784E-6</v>
      </c>
      <c r="R41" s="18">
        <v>1417.54</v>
      </c>
      <c r="S41" s="20">
        <f t="shared" si="5"/>
        <v>1.1776326720499784E-6</v>
      </c>
      <c r="T41" s="7">
        <v>1417.54</v>
      </c>
      <c r="U41" s="20">
        <f t="shared" si="6"/>
        <v>1.1776326720499784E-6</v>
      </c>
    </row>
    <row r="42" spans="1:21" s="5" customFormat="1" ht="11.25" customHeight="1" x14ac:dyDescent="0.2">
      <c r="A42" s="3" t="s">
        <v>3</v>
      </c>
      <c r="B42" s="11" t="s">
        <v>30</v>
      </c>
      <c r="C42" s="11" t="s">
        <v>30</v>
      </c>
      <c r="D42" s="11"/>
      <c r="E42" s="11"/>
      <c r="F42" s="11"/>
      <c r="G42" s="11"/>
      <c r="H42" s="32" t="s">
        <v>5</v>
      </c>
      <c r="I42" s="33">
        <v>20</v>
      </c>
      <c r="J42" s="32" t="s">
        <v>6</v>
      </c>
      <c r="K42" s="11" t="s">
        <v>56</v>
      </c>
      <c r="L42" s="17">
        <f>+L43+L52</f>
        <v>1620969000</v>
      </c>
      <c r="M42" s="17">
        <v>0</v>
      </c>
      <c r="N42" s="17">
        <f>+N43+N52</f>
        <v>813337562.46999991</v>
      </c>
      <c r="O42" s="17">
        <f>+O43+O52</f>
        <v>807631437.52999997</v>
      </c>
      <c r="P42" s="17">
        <f>+P43+P52</f>
        <v>539306089.47000003</v>
      </c>
      <c r="Q42" s="20">
        <f t="shared" si="4"/>
        <v>0.33270598603057805</v>
      </c>
      <c r="R42" s="17">
        <f>+R43+R52</f>
        <v>27534043.329999998</v>
      </c>
      <c r="S42" s="20">
        <f t="shared" si="5"/>
        <v>1.6986162801386085E-2</v>
      </c>
      <c r="T42" s="17">
        <f>+T43+T52</f>
        <v>25343443.329999998</v>
      </c>
      <c r="U42" s="20">
        <f t="shared" si="6"/>
        <v>1.5634748924871478E-2</v>
      </c>
    </row>
    <row r="43" spans="1:21" s="5" customFormat="1" ht="11.25" customHeight="1" x14ac:dyDescent="0.2">
      <c r="A43" s="3" t="s">
        <v>3</v>
      </c>
      <c r="B43" s="11" t="s">
        <v>30</v>
      </c>
      <c r="C43" s="11" t="s">
        <v>30</v>
      </c>
      <c r="D43" s="11" t="s">
        <v>7</v>
      </c>
      <c r="E43" s="11"/>
      <c r="F43" s="11"/>
      <c r="G43" s="11"/>
      <c r="H43" s="32" t="s">
        <v>5</v>
      </c>
      <c r="I43" s="33">
        <v>20</v>
      </c>
      <c r="J43" s="32" t="s">
        <v>6</v>
      </c>
      <c r="K43" s="11" t="s">
        <v>57</v>
      </c>
      <c r="L43" s="17">
        <f>+L44+L46+L50</f>
        <v>27321000</v>
      </c>
      <c r="M43" s="17">
        <v>0</v>
      </c>
      <c r="N43" s="17">
        <f>+N44+N46+N50</f>
        <v>14790018.789999999</v>
      </c>
      <c r="O43" s="17">
        <f>+O44+O46+O50</f>
        <v>12530981.210000001</v>
      </c>
      <c r="P43" s="17">
        <f>+P44+P46+P50</f>
        <v>2150018.79</v>
      </c>
      <c r="Q43" s="20">
        <f t="shared" si="4"/>
        <v>7.8694732623256838E-2</v>
      </c>
      <c r="R43" s="17">
        <f>+R44+R46+R50</f>
        <v>2150018.79</v>
      </c>
      <c r="S43" s="20">
        <f t="shared" si="5"/>
        <v>7.8694732623256838E-2</v>
      </c>
      <c r="T43" s="17">
        <f>+T44+T46+T50</f>
        <v>2150018.79</v>
      </c>
      <c r="U43" s="20">
        <f t="shared" si="6"/>
        <v>7.8694732623256838E-2</v>
      </c>
    </row>
    <row r="44" spans="1:21" s="5" customFormat="1" ht="11.25" customHeight="1" x14ac:dyDescent="0.2">
      <c r="A44" s="3" t="s">
        <v>3</v>
      </c>
      <c r="B44" s="11" t="s">
        <v>30</v>
      </c>
      <c r="C44" s="11" t="s">
        <v>30</v>
      </c>
      <c r="D44" s="11" t="s">
        <v>7</v>
      </c>
      <c r="E44" s="11" t="s">
        <v>14</v>
      </c>
      <c r="F44" s="11"/>
      <c r="G44" s="11"/>
      <c r="H44" s="32" t="s">
        <v>5</v>
      </c>
      <c r="I44" s="33">
        <v>20</v>
      </c>
      <c r="J44" s="32" t="s">
        <v>6</v>
      </c>
      <c r="K44" s="11" t="s">
        <v>58</v>
      </c>
      <c r="L44" s="17">
        <f>+L45</f>
        <v>3700000</v>
      </c>
      <c r="M44" s="17">
        <v>0</v>
      </c>
      <c r="N44" s="17">
        <f>+N45</f>
        <v>600000</v>
      </c>
      <c r="O44" s="17">
        <f>+O45</f>
        <v>3100000</v>
      </c>
      <c r="P44" s="17">
        <f>+P45</f>
        <v>600000</v>
      </c>
      <c r="Q44" s="20">
        <f t="shared" si="4"/>
        <v>0.16216216216216217</v>
      </c>
      <c r="R44" s="17">
        <f>+R45</f>
        <v>600000</v>
      </c>
      <c r="S44" s="20">
        <f t="shared" si="5"/>
        <v>0.16216216216216217</v>
      </c>
      <c r="T44" s="17">
        <f>+T45</f>
        <v>600000</v>
      </c>
      <c r="U44" s="20">
        <f t="shared" si="6"/>
        <v>0.16216216216216217</v>
      </c>
    </row>
    <row r="45" spans="1:21" ht="11.25" customHeight="1" x14ac:dyDescent="0.2">
      <c r="A45" s="6" t="s">
        <v>3</v>
      </c>
      <c r="B45" s="12" t="s">
        <v>30</v>
      </c>
      <c r="C45" s="12" t="s">
        <v>30</v>
      </c>
      <c r="D45" s="12" t="s">
        <v>7</v>
      </c>
      <c r="E45" s="12" t="s">
        <v>14</v>
      </c>
      <c r="F45" s="12" t="s">
        <v>16</v>
      </c>
      <c r="G45" s="12"/>
      <c r="H45" s="34" t="s">
        <v>5</v>
      </c>
      <c r="I45" s="35">
        <v>20</v>
      </c>
      <c r="J45" s="34" t="s">
        <v>6</v>
      </c>
      <c r="K45" s="12" t="s">
        <v>59</v>
      </c>
      <c r="L45" s="18">
        <v>3700000</v>
      </c>
      <c r="M45" s="18">
        <v>0</v>
      </c>
      <c r="N45" s="18">
        <v>600000</v>
      </c>
      <c r="O45" s="18">
        <v>3100000</v>
      </c>
      <c r="P45" s="18">
        <v>600000</v>
      </c>
      <c r="Q45" s="20">
        <f t="shared" si="4"/>
        <v>0.16216216216216217</v>
      </c>
      <c r="R45" s="18">
        <v>600000</v>
      </c>
      <c r="S45" s="20">
        <f t="shared" si="5"/>
        <v>0.16216216216216217</v>
      </c>
      <c r="T45" s="7">
        <v>600000</v>
      </c>
      <c r="U45" s="20">
        <f t="shared" si="6"/>
        <v>0.16216216216216217</v>
      </c>
    </row>
    <row r="46" spans="1:21" s="5" customFormat="1" ht="11.25" customHeight="1" x14ac:dyDescent="0.2">
      <c r="A46" s="3" t="s">
        <v>3</v>
      </c>
      <c r="B46" s="11" t="s">
        <v>30</v>
      </c>
      <c r="C46" s="11" t="s">
        <v>30</v>
      </c>
      <c r="D46" s="11" t="s">
        <v>7</v>
      </c>
      <c r="E46" s="11" t="s">
        <v>16</v>
      </c>
      <c r="F46" s="11"/>
      <c r="G46" s="11"/>
      <c r="H46" s="32" t="s">
        <v>5</v>
      </c>
      <c r="I46" s="33">
        <v>20</v>
      </c>
      <c r="J46" s="32" t="s">
        <v>6</v>
      </c>
      <c r="K46" s="11" t="s">
        <v>60</v>
      </c>
      <c r="L46" s="17">
        <f>+L47+L48+L49</f>
        <v>23120000</v>
      </c>
      <c r="M46" s="17">
        <v>0</v>
      </c>
      <c r="N46" s="17">
        <f>+N47+N48+N49</f>
        <v>13840018.789999999</v>
      </c>
      <c r="O46" s="17">
        <f>+O47+O48+O49</f>
        <v>9279981.2100000009</v>
      </c>
      <c r="P46" s="17">
        <f>+P47+P48+P49</f>
        <v>1200018.79</v>
      </c>
      <c r="Q46" s="20">
        <f t="shared" si="4"/>
        <v>5.1903926903114191E-2</v>
      </c>
      <c r="R46" s="17">
        <f>+R47+R48+R49</f>
        <v>1200018.79</v>
      </c>
      <c r="S46" s="20">
        <f t="shared" si="5"/>
        <v>5.1903926903114191E-2</v>
      </c>
      <c r="T46" s="17">
        <f>+T47+T48+T49</f>
        <v>1200018.79</v>
      </c>
      <c r="U46" s="20">
        <f t="shared" si="6"/>
        <v>5.1903926903114191E-2</v>
      </c>
    </row>
    <row r="47" spans="1:21" ht="11.25" customHeight="1" x14ac:dyDescent="0.2">
      <c r="A47" s="6" t="s">
        <v>3</v>
      </c>
      <c r="B47" s="12" t="s">
        <v>30</v>
      </c>
      <c r="C47" s="12" t="s">
        <v>30</v>
      </c>
      <c r="D47" s="12" t="s">
        <v>7</v>
      </c>
      <c r="E47" s="12" t="s">
        <v>16</v>
      </c>
      <c r="F47" s="12" t="s">
        <v>14</v>
      </c>
      <c r="G47" s="12"/>
      <c r="H47" s="34" t="s">
        <v>5</v>
      </c>
      <c r="I47" s="35">
        <v>20</v>
      </c>
      <c r="J47" s="34" t="s">
        <v>6</v>
      </c>
      <c r="K47" s="12" t="s">
        <v>61</v>
      </c>
      <c r="L47" s="18">
        <v>100000</v>
      </c>
      <c r="M47" s="18">
        <v>0</v>
      </c>
      <c r="N47" s="18">
        <v>100000</v>
      </c>
      <c r="O47" s="18">
        <v>0</v>
      </c>
      <c r="P47" s="18">
        <v>100000</v>
      </c>
      <c r="Q47" s="20">
        <f t="shared" si="4"/>
        <v>1</v>
      </c>
      <c r="R47" s="18">
        <v>100000</v>
      </c>
      <c r="S47" s="20">
        <f t="shared" si="5"/>
        <v>1</v>
      </c>
      <c r="T47" s="7">
        <v>100000</v>
      </c>
      <c r="U47" s="20">
        <f t="shared" si="6"/>
        <v>1</v>
      </c>
    </row>
    <row r="48" spans="1:21" ht="11.25" customHeight="1" x14ac:dyDescent="0.2">
      <c r="A48" s="6" t="s">
        <v>3</v>
      </c>
      <c r="B48" s="12" t="s">
        <v>30</v>
      </c>
      <c r="C48" s="12" t="s">
        <v>30</v>
      </c>
      <c r="D48" s="12" t="s">
        <v>7</v>
      </c>
      <c r="E48" s="12" t="s">
        <v>16</v>
      </c>
      <c r="F48" s="12" t="s">
        <v>16</v>
      </c>
      <c r="G48" s="12"/>
      <c r="H48" s="34" t="s">
        <v>5</v>
      </c>
      <c r="I48" s="35">
        <v>20</v>
      </c>
      <c r="J48" s="34" t="s">
        <v>6</v>
      </c>
      <c r="K48" s="12" t="s">
        <v>62</v>
      </c>
      <c r="L48" s="18">
        <v>14119000</v>
      </c>
      <c r="M48" s="18">
        <v>0</v>
      </c>
      <c r="N48" s="18">
        <v>12740018.789999999</v>
      </c>
      <c r="O48" s="18">
        <v>1378981.21</v>
      </c>
      <c r="P48" s="18">
        <v>100018.79</v>
      </c>
      <c r="Q48" s="20">
        <f t="shared" si="4"/>
        <v>7.0839854097315674E-3</v>
      </c>
      <c r="R48" s="18">
        <v>100018.79</v>
      </c>
      <c r="S48" s="20">
        <f t="shared" si="5"/>
        <v>7.0839854097315674E-3</v>
      </c>
      <c r="T48" s="7">
        <v>100018.79</v>
      </c>
      <c r="U48" s="20">
        <f t="shared" si="6"/>
        <v>7.0839854097315674E-3</v>
      </c>
    </row>
    <row r="49" spans="1:21" ht="11.25" customHeight="1" x14ac:dyDescent="0.2">
      <c r="A49" s="6" t="s">
        <v>3</v>
      </c>
      <c r="B49" s="12" t="s">
        <v>30</v>
      </c>
      <c r="C49" s="12" t="s">
        <v>30</v>
      </c>
      <c r="D49" s="12" t="s">
        <v>7</v>
      </c>
      <c r="E49" s="12" t="s">
        <v>16</v>
      </c>
      <c r="F49" s="12" t="s">
        <v>24</v>
      </c>
      <c r="G49" s="12"/>
      <c r="H49" s="34" t="s">
        <v>5</v>
      </c>
      <c r="I49" s="35">
        <v>20</v>
      </c>
      <c r="J49" s="34" t="s">
        <v>6</v>
      </c>
      <c r="K49" s="12" t="s">
        <v>63</v>
      </c>
      <c r="L49" s="18">
        <v>8901000</v>
      </c>
      <c r="M49" s="18">
        <v>0</v>
      </c>
      <c r="N49" s="18">
        <v>1000000</v>
      </c>
      <c r="O49" s="18">
        <v>7901000</v>
      </c>
      <c r="P49" s="18">
        <v>1000000</v>
      </c>
      <c r="Q49" s="20">
        <f t="shared" si="4"/>
        <v>0.11234692731153803</v>
      </c>
      <c r="R49" s="18">
        <v>1000000</v>
      </c>
      <c r="S49" s="20">
        <f t="shared" si="5"/>
        <v>0.11234692731153803</v>
      </c>
      <c r="T49" s="7">
        <v>1000000</v>
      </c>
      <c r="U49" s="20">
        <f t="shared" si="6"/>
        <v>0.11234692731153803</v>
      </c>
    </row>
    <row r="50" spans="1:21" s="5" customFormat="1" ht="11.25" customHeight="1" x14ac:dyDescent="0.2">
      <c r="A50" s="3" t="s">
        <v>3</v>
      </c>
      <c r="B50" s="11" t="s">
        <v>30</v>
      </c>
      <c r="C50" s="11" t="s">
        <v>30</v>
      </c>
      <c r="D50" s="11" t="s">
        <v>7</v>
      </c>
      <c r="E50" s="11" t="s">
        <v>18</v>
      </c>
      <c r="F50" s="11"/>
      <c r="G50" s="11"/>
      <c r="H50" s="32" t="s">
        <v>5</v>
      </c>
      <c r="I50" s="33">
        <v>20</v>
      </c>
      <c r="J50" s="32" t="s">
        <v>6</v>
      </c>
      <c r="K50" s="11" t="s">
        <v>64</v>
      </c>
      <c r="L50" s="17">
        <f>+L51</f>
        <v>501000</v>
      </c>
      <c r="M50" s="17">
        <v>0</v>
      </c>
      <c r="N50" s="17">
        <f>+N51</f>
        <v>350000</v>
      </c>
      <c r="O50" s="17">
        <f>+O51</f>
        <v>151000</v>
      </c>
      <c r="P50" s="17">
        <f>+P51</f>
        <v>350000</v>
      </c>
      <c r="Q50" s="20">
        <f t="shared" si="4"/>
        <v>0.69860279441117767</v>
      </c>
      <c r="R50" s="17">
        <f>+R51</f>
        <v>350000</v>
      </c>
      <c r="S50" s="20">
        <f t="shared" si="5"/>
        <v>0.69860279441117767</v>
      </c>
      <c r="T50" s="17">
        <f>+T51</f>
        <v>350000</v>
      </c>
      <c r="U50" s="20">
        <f t="shared" si="6"/>
        <v>0.69860279441117767</v>
      </c>
    </row>
    <row r="51" spans="1:21" ht="11.25" customHeight="1" x14ac:dyDescent="0.2">
      <c r="A51" s="6" t="s">
        <v>3</v>
      </c>
      <c r="B51" s="12" t="s">
        <v>30</v>
      </c>
      <c r="C51" s="12" t="s">
        <v>30</v>
      </c>
      <c r="D51" s="12" t="s">
        <v>7</v>
      </c>
      <c r="E51" s="12" t="s">
        <v>18</v>
      </c>
      <c r="F51" s="12" t="s">
        <v>22</v>
      </c>
      <c r="G51" s="12"/>
      <c r="H51" s="34" t="s">
        <v>5</v>
      </c>
      <c r="I51" s="35">
        <v>20</v>
      </c>
      <c r="J51" s="34" t="s">
        <v>6</v>
      </c>
      <c r="K51" s="12" t="s">
        <v>65</v>
      </c>
      <c r="L51" s="18">
        <v>501000</v>
      </c>
      <c r="M51" s="18">
        <v>0</v>
      </c>
      <c r="N51" s="18">
        <v>350000</v>
      </c>
      <c r="O51" s="18">
        <v>151000</v>
      </c>
      <c r="P51" s="18">
        <v>350000</v>
      </c>
      <c r="Q51" s="20">
        <f t="shared" si="4"/>
        <v>0.69860279441117767</v>
      </c>
      <c r="R51" s="18">
        <v>350000</v>
      </c>
      <c r="S51" s="20">
        <f t="shared" si="5"/>
        <v>0.69860279441117767</v>
      </c>
      <c r="T51" s="7">
        <v>350000</v>
      </c>
      <c r="U51" s="20">
        <f t="shared" si="6"/>
        <v>0.69860279441117767</v>
      </c>
    </row>
    <row r="52" spans="1:21" s="5" customFormat="1" ht="11.25" customHeight="1" x14ac:dyDescent="0.2">
      <c r="A52" s="3" t="s">
        <v>3</v>
      </c>
      <c r="B52" s="11" t="s">
        <v>30</v>
      </c>
      <c r="C52" s="11" t="s">
        <v>30</v>
      </c>
      <c r="D52" s="11" t="s">
        <v>30</v>
      </c>
      <c r="E52" s="11"/>
      <c r="F52" s="11"/>
      <c r="G52" s="11"/>
      <c r="H52" s="32" t="s">
        <v>5</v>
      </c>
      <c r="I52" s="33">
        <v>20</v>
      </c>
      <c r="J52" s="32" t="s">
        <v>6</v>
      </c>
      <c r="K52" s="11" t="s">
        <v>66</v>
      </c>
      <c r="L52" s="17">
        <f>+L53+L57+L60+L67</f>
        <v>1593648000</v>
      </c>
      <c r="M52" s="17">
        <v>0</v>
      </c>
      <c r="N52" s="17">
        <f>+N53+N57+N60+N67</f>
        <v>798547543.67999995</v>
      </c>
      <c r="O52" s="17">
        <f>+O53+O57+O60+O67</f>
        <v>795100456.31999993</v>
      </c>
      <c r="P52" s="17">
        <f>+P53+P57+P60+P67</f>
        <v>537156070.68000007</v>
      </c>
      <c r="Q52" s="20">
        <f t="shared" si="4"/>
        <v>0.33706067505496828</v>
      </c>
      <c r="R52" s="17">
        <f>+R53+R57+R60+R67</f>
        <v>25384024.539999999</v>
      </c>
      <c r="S52" s="20">
        <f t="shared" si="5"/>
        <v>1.5928250491953053E-2</v>
      </c>
      <c r="T52" s="17">
        <f>+T53+T57+T60+T67</f>
        <v>23193424.539999999</v>
      </c>
      <c r="U52" s="20">
        <f t="shared" si="6"/>
        <v>1.4553668401052176E-2</v>
      </c>
    </row>
    <row r="53" spans="1:21" s="5" customFormat="1" ht="11.25" customHeight="1" x14ac:dyDescent="0.2">
      <c r="A53" s="3" t="s">
        <v>3</v>
      </c>
      <c r="B53" s="11" t="s">
        <v>30</v>
      </c>
      <c r="C53" s="11" t="s">
        <v>30</v>
      </c>
      <c r="D53" s="11" t="s">
        <v>30</v>
      </c>
      <c r="E53" s="11" t="s">
        <v>20</v>
      </c>
      <c r="F53" s="11"/>
      <c r="G53" s="11"/>
      <c r="H53" s="32" t="s">
        <v>5</v>
      </c>
      <c r="I53" s="33">
        <v>20</v>
      </c>
      <c r="J53" s="32" t="s">
        <v>6</v>
      </c>
      <c r="K53" s="11" t="s">
        <v>67</v>
      </c>
      <c r="L53" s="17">
        <f>+L54+L55+L56</f>
        <v>189904000</v>
      </c>
      <c r="M53" s="17">
        <v>0</v>
      </c>
      <c r="N53" s="17">
        <f>+N54+N55+N56</f>
        <v>129343159</v>
      </c>
      <c r="O53" s="17">
        <f>+O54+O55+O56</f>
        <v>60560841</v>
      </c>
      <c r="P53" s="17">
        <f>+P54+P55+P56</f>
        <v>85987879</v>
      </c>
      <c r="Q53" s="20">
        <f t="shared" si="4"/>
        <v>0.45279656563316201</v>
      </c>
      <c r="R53" s="17">
        <f>+R54+R55+R56</f>
        <v>3544720</v>
      </c>
      <c r="S53" s="20">
        <f t="shared" si="5"/>
        <v>1.8665852220069088E-2</v>
      </c>
      <c r="T53" s="17">
        <f>+T54+T55+T56</f>
        <v>3544720</v>
      </c>
      <c r="U53" s="20">
        <f t="shared" si="6"/>
        <v>1.8665852220069088E-2</v>
      </c>
    </row>
    <row r="54" spans="1:21" ht="11.25" customHeight="1" x14ac:dyDescent="0.2">
      <c r="A54" s="6" t="s">
        <v>3</v>
      </c>
      <c r="B54" s="12" t="s">
        <v>30</v>
      </c>
      <c r="C54" s="12" t="s">
        <v>30</v>
      </c>
      <c r="D54" s="12" t="s">
        <v>30</v>
      </c>
      <c r="E54" s="12" t="s">
        <v>20</v>
      </c>
      <c r="F54" s="12" t="s">
        <v>22</v>
      </c>
      <c r="G54" s="12"/>
      <c r="H54" s="34" t="s">
        <v>5</v>
      </c>
      <c r="I54" s="35">
        <v>20</v>
      </c>
      <c r="J54" s="34" t="s">
        <v>6</v>
      </c>
      <c r="K54" s="12" t="s">
        <v>68</v>
      </c>
      <c r="L54" s="18">
        <v>870000</v>
      </c>
      <c r="M54" s="18">
        <v>0</v>
      </c>
      <c r="N54" s="18">
        <v>200000</v>
      </c>
      <c r="O54" s="18">
        <v>670000</v>
      </c>
      <c r="P54" s="18">
        <v>200000</v>
      </c>
      <c r="Q54" s="20">
        <f t="shared" si="4"/>
        <v>0.22988505747126436</v>
      </c>
      <c r="R54" s="18">
        <v>200000</v>
      </c>
      <c r="S54" s="20">
        <f t="shared" si="5"/>
        <v>0.22988505747126436</v>
      </c>
      <c r="T54" s="7">
        <v>200000</v>
      </c>
      <c r="U54" s="20">
        <f t="shared" si="6"/>
        <v>0.22988505747126436</v>
      </c>
    </row>
    <row r="55" spans="1:21" ht="11.25" customHeight="1" x14ac:dyDescent="0.2">
      <c r="A55" s="6" t="s">
        <v>3</v>
      </c>
      <c r="B55" s="12" t="s">
        <v>30</v>
      </c>
      <c r="C55" s="12" t="s">
        <v>30</v>
      </c>
      <c r="D55" s="12" t="s">
        <v>30</v>
      </c>
      <c r="E55" s="12" t="s">
        <v>20</v>
      </c>
      <c r="F55" s="12" t="s">
        <v>24</v>
      </c>
      <c r="G55" s="12"/>
      <c r="H55" s="34" t="s">
        <v>5</v>
      </c>
      <c r="I55" s="35">
        <v>20</v>
      </c>
      <c r="J55" s="34" t="s">
        <v>6</v>
      </c>
      <c r="K55" s="12" t="s">
        <v>69</v>
      </c>
      <c r="L55" s="18">
        <v>142534000</v>
      </c>
      <c r="M55" s="18">
        <v>0</v>
      </c>
      <c r="N55" s="18">
        <v>82643159</v>
      </c>
      <c r="O55" s="18">
        <v>59890841</v>
      </c>
      <c r="P55" s="18">
        <v>82643159</v>
      </c>
      <c r="Q55" s="20">
        <f t="shared" si="4"/>
        <v>0.57981365147964692</v>
      </c>
      <c r="R55" s="18">
        <v>200000</v>
      </c>
      <c r="S55" s="20">
        <f t="shared" si="5"/>
        <v>1.4031739795417233E-3</v>
      </c>
      <c r="T55" s="7">
        <v>200000</v>
      </c>
      <c r="U55" s="20">
        <f t="shared" si="6"/>
        <v>1.4031739795417233E-3</v>
      </c>
    </row>
    <row r="56" spans="1:21" ht="11.25" customHeight="1" x14ac:dyDescent="0.2">
      <c r="A56" s="6" t="s">
        <v>3</v>
      </c>
      <c r="B56" s="12" t="s">
        <v>30</v>
      </c>
      <c r="C56" s="12" t="s">
        <v>30</v>
      </c>
      <c r="D56" s="12" t="s">
        <v>30</v>
      </c>
      <c r="E56" s="12" t="s">
        <v>20</v>
      </c>
      <c r="F56" s="12" t="s">
        <v>26</v>
      </c>
      <c r="G56" s="12"/>
      <c r="H56" s="34" t="s">
        <v>5</v>
      </c>
      <c r="I56" s="35">
        <v>20</v>
      </c>
      <c r="J56" s="34" t="s">
        <v>6</v>
      </c>
      <c r="K56" s="12" t="s">
        <v>70</v>
      </c>
      <c r="L56" s="18">
        <v>46500000</v>
      </c>
      <c r="M56" s="18">
        <v>0</v>
      </c>
      <c r="N56" s="18">
        <v>46500000</v>
      </c>
      <c r="O56" s="18">
        <v>0</v>
      </c>
      <c r="P56" s="18">
        <v>3144720</v>
      </c>
      <c r="Q56" s="20">
        <f t="shared" si="4"/>
        <v>6.7628387096774198E-2</v>
      </c>
      <c r="R56" s="18">
        <v>3144720</v>
      </c>
      <c r="S56" s="20">
        <f t="shared" si="5"/>
        <v>6.7628387096774198E-2</v>
      </c>
      <c r="T56" s="7">
        <v>3144720</v>
      </c>
      <c r="U56" s="20">
        <f t="shared" si="6"/>
        <v>6.7628387096774198E-2</v>
      </c>
    </row>
    <row r="57" spans="1:21" s="5" customFormat="1" ht="11.25" customHeight="1" x14ac:dyDescent="0.2">
      <c r="A57" s="3" t="s">
        <v>3</v>
      </c>
      <c r="B57" s="11" t="s">
        <v>30</v>
      </c>
      <c r="C57" s="11" t="s">
        <v>30</v>
      </c>
      <c r="D57" s="11" t="s">
        <v>30</v>
      </c>
      <c r="E57" s="11" t="s">
        <v>22</v>
      </c>
      <c r="F57" s="11"/>
      <c r="G57" s="11"/>
      <c r="H57" s="32" t="s">
        <v>5</v>
      </c>
      <c r="I57" s="33">
        <v>20</v>
      </c>
      <c r="J57" s="32" t="s">
        <v>6</v>
      </c>
      <c r="K57" s="11" t="s">
        <v>71</v>
      </c>
      <c r="L57" s="17">
        <f>+L58+L59</f>
        <v>471803000</v>
      </c>
      <c r="M57" s="17">
        <v>0</v>
      </c>
      <c r="N57" s="17">
        <f>+N58+N59</f>
        <v>174083793</v>
      </c>
      <c r="O57" s="17">
        <f>+O58+O59</f>
        <v>297719207</v>
      </c>
      <c r="P57" s="17">
        <f>+P58+P59</f>
        <v>17771012</v>
      </c>
      <c r="Q57" s="20">
        <f t="shared" si="4"/>
        <v>3.7666169990440923E-2</v>
      </c>
      <c r="R57" s="17">
        <f>+R58+R59</f>
        <v>12968900</v>
      </c>
      <c r="S57" s="20">
        <f t="shared" si="5"/>
        <v>2.7487955778153168E-2</v>
      </c>
      <c r="T57" s="17">
        <f>+T58+T59</f>
        <v>12968900</v>
      </c>
      <c r="U57" s="20">
        <f t="shared" si="6"/>
        <v>2.7487955778153168E-2</v>
      </c>
    </row>
    <row r="58" spans="1:21" ht="11.25" customHeight="1" x14ac:dyDescent="0.2">
      <c r="A58" s="6" t="s">
        <v>3</v>
      </c>
      <c r="B58" s="12" t="s">
        <v>30</v>
      </c>
      <c r="C58" s="12" t="s">
        <v>30</v>
      </c>
      <c r="D58" s="12" t="s">
        <v>30</v>
      </c>
      <c r="E58" s="12" t="s">
        <v>22</v>
      </c>
      <c r="F58" s="12" t="s">
        <v>11</v>
      </c>
      <c r="G58" s="12"/>
      <c r="H58" s="34" t="s">
        <v>5</v>
      </c>
      <c r="I58" s="35">
        <v>20</v>
      </c>
      <c r="J58" s="34" t="s">
        <v>6</v>
      </c>
      <c r="K58" s="12" t="s">
        <v>72</v>
      </c>
      <c r="L58" s="18">
        <v>296500000</v>
      </c>
      <c r="M58" s="18">
        <v>0</v>
      </c>
      <c r="N58" s="18">
        <v>500000</v>
      </c>
      <c r="O58" s="18">
        <v>296000000</v>
      </c>
      <c r="P58" s="18">
        <v>0</v>
      </c>
      <c r="Q58" s="20">
        <f t="shared" si="4"/>
        <v>0</v>
      </c>
      <c r="R58" s="18">
        <v>0</v>
      </c>
      <c r="S58" s="20">
        <f t="shared" si="5"/>
        <v>0</v>
      </c>
      <c r="T58" s="7">
        <v>0</v>
      </c>
      <c r="U58" s="20">
        <f t="shared" si="6"/>
        <v>0</v>
      </c>
    </row>
    <row r="59" spans="1:21" ht="11.25" customHeight="1" x14ac:dyDescent="0.2">
      <c r="A59" s="6" t="s">
        <v>3</v>
      </c>
      <c r="B59" s="12" t="s">
        <v>30</v>
      </c>
      <c r="C59" s="12" t="s">
        <v>30</v>
      </c>
      <c r="D59" s="12" t="s">
        <v>30</v>
      </c>
      <c r="E59" s="12" t="s">
        <v>22</v>
      </c>
      <c r="F59" s="12" t="s">
        <v>14</v>
      </c>
      <c r="G59" s="12"/>
      <c r="H59" s="34" t="s">
        <v>5</v>
      </c>
      <c r="I59" s="35">
        <v>20</v>
      </c>
      <c r="J59" s="34" t="s">
        <v>6</v>
      </c>
      <c r="K59" s="12" t="s">
        <v>73</v>
      </c>
      <c r="L59" s="18">
        <v>175303000</v>
      </c>
      <c r="M59" s="18">
        <v>0</v>
      </c>
      <c r="N59" s="18">
        <v>173583793</v>
      </c>
      <c r="O59" s="18">
        <v>1719207</v>
      </c>
      <c r="P59" s="18">
        <v>17771012</v>
      </c>
      <c r="Q59" s="20">
        <f t="shared" si="4"/>
        <v>0.10137311968420393</v>
      </c>
      <c r="R59" s="18">
        <v>12968900</v>
      </c>
      <c r="S59" s="20">
        <f t="shared" si="5"/>
        <v>7.3979909071721528E-2</v>
      </c>
      <c r="T59" s="7">
        <v>12968900</v>
      </c>
      <c r="U59" s="20">
        <f t="shared" si="6"/>
        <v>7.3979909071721528E-2</v>
      </c>
    </row>
    <row r="60" spans="1:21" s="5" customFormat="1" ht="11.25" customHeight="1" x14ac:dyDescent="0.2">
      <c r="A60" s="3" t="s">
        <v>3</v>
      </c>
      <c r="B60" s="11" t="s">
        <v>30</v>
      </c>
      <c r="C60" s="11" t="s">
        <v>30</v>
      </c>
      <c r="D60" s="11" t="s">
        <v>30</v>
      </c>
      <c r="E60" s="11" t="s">
        <v>24</v>
      </c>
      <c r="F60" s="11"/>
      <c r="G60" s="11"/>
      <c r="H60" s="32" t="s">
        <v>5</v>
      </c>
      <c r="I60" s="33">
        <v>20</v>
      </c>
      <c r="J60" s="32" t="s">
        <v>6</v>
      </c>
      <c r="K60" s="11" t="s">
        <v>74</v>
      </c>
      <c r="L60" s="17">
        <f>SUM(L61:L66)</f>
        <v>925940000</v>
      </c>
      <c r="M60" s="17">
        <v>0</v>
      </c>
      <c r="N60" s="17">
        <f>SUM(N61:N66)</f>
        <v>489620591.67999995</v>
      </c>
      <c r="O60" s="17">
        <f>SUM(O61:O66)</f>
        <v>436319408.31999999</v>
      </c>
      <c r="P60" s="17">
        <f>SUM(P61:P66)</f>
        <v>433070011.68000001</v>
      </c>
      <c r="Q60" s="20">
        <f t="shared" si="4"/>
        <v>0.46770850344514764</v>
      </c>
      <c r="R60" s="17">
        <f>SUM(R61:R66)</f>
        <v>8543236.5399999991</v>
      </c>
      <c r="S60" s="20">
        <f t="shared" si="5"/>
        <v>9.2265552195606622E-3</v>
      </c>
      <c r="T60" s="17">
        <f>SUM(T61:T66)</f>
        <v>6352636.54</v>
      </c>
      <c r="U60" s="20">
        <f t="shared" si="6"/>
        <v>6.8607431799036656E-3</v>
      </c>
    </row>
    <row r="61" spans="1:21" ht="11.25" customHeight="1" x14ac:dyDescent="0.2">
      <c r="A61" s="6" t="s">
        <v>3</v>
      </c>
      <c r="B61" s="12" t="s">
        <v>30</v>
      </c>
      <c r="C61" s="12" t="s">
        <v>30</v>
      </c>
      <c r="D61" s="12" t="s">
        <v>30</v>
      </c>
      <c r="E61" s="12" t="s">
        <v>24</v>
      </c>
      <c r="F61" s="12" t="s">
        <v>14</v>
      </c>
      <c r="G61" s="12"/>
      <c r="H61" s="34" t="s">
        <v>5</v>
      </c>
      <c r="I61" s="35">
        <v>20</v>
      </c>
      <c r="J61" s="34" t="s">
        <v>6</v>
      </c>
      <c r="K61" s="12" t="s">
        <v>75</v>
      </c>
      <c r="L61" s="18">
        <v>3741000</v>
      </c>
      <c r="M61" s="18">
        <v>0</v>
      </c>
      <c r="N61" s="18">
        <v>3600544</v>
      </c>
      <c r="O61" s="18">
        <v>140456</v>
      </c>
      <c r="P61" s="18">
        <v>3600544</v>
      </c>
      <c r="Q61" s="20">
        <f t="shared" si="4"/>
        <v>0.96245495856722807</v>
      </c>
      <c r="R61" s="18">
        <v>100544</v>
      </c>
      <c r="S61" s="20">
        <f t="shared" si="5"/>
        <v>2.6876236300454423E-2</v>
      </c>
      <c r="T61" s="7">
        <v>100544</v>
      </c>
      <c r="U61" s="20">
        <f t="shared" si="6"/>
        <v>2.6876236300454423E-2</v>
      </c>
    </row>
    <row r="62" spans="1:21" ht="11.25" customHeight="1" x14ac:dyDescent="0.2">
      <c r="A62" s="6" t="s">
        <v>3</v>
      </c>
      <c r="B62" s="12" t="s">
        <v>30</v>
      </c>
      <c r="C62" s="12" t="s">
        <v>30</v>
      </c>
      <c r="D62" s="12" t="s">
        <v>30</v>
      </c>
      <c r="E62" s="12" t="s">
        <v>24</v>
      </c>
      <c r="F62" s="12" t="s">
        <v>16</v>
      </c>
      <c r="G62" s="12"/>
      <c r="H62" s="34" t="s">
        <v>5</v>
      </c>
      <c r="I62" s="35">
        <v>20</v>
      </c>
      <c r="J62" s="34" t="s">
        <v>6</v>
      </c>
      <c r="K62" s="12" t="s">
        <v>76</v>
      </c>
      <c r="L62" s="18">
        <v>434158000</v>
      </c>
      <c r="M62" s="18">
        <v>0</v>
      </c>
      <c r="N62" s="18">
        <v>229300020</v>
      </c>
      <c r="O62" s="18">
        <v>204857980</v>
      </c>
      <c r="P62" s="18">
        <v>229300020</v>
      </c>
      <c r="Q62" s="20">
        <f t="shared" si="4"/>
        <v>0.5281487845438757</v>
      </c>
      <c r="R62" s="18">
        <v>1848</v>
      </c>
      <c r="S62" s="20">
        <f t="shared" si="5"/>
        <v>4.2565149093187271E-6</v>
      </c>
      <c r="T62" s="7">
        <v>1848</v>
      </c>
      <c r="U62" s="20">
        <f t="shared" si="6"/>
        <v>4.2565149093187271E-6</v>
      </c>
    </row>
    <row r="63" spans="1:21" ht="11.25" customHeight="1" x14ac:dyDescent="0.2">
      <c r="A63" s="6" t="s">
        <v>3</v>
      </c>
      <c r="B63" s="12" t="s">
        <v>30</v>
      </c>
      <c r="C63" s="12" t="s">
        <v>30</v>
      </c>
      <c r="D63" s="12" t="s">
        <v>30</v>
      </c>
      <c r="E63" s="12" t="s">
        <v>24</v>
      </c>
      <c r="F63" s="12" t="s">
        <v>18</v>
      </c>
      <c r="G63" s="12"/>
      <c r="H63" s="34" t="s">
        <v>5</v>
      </c>
      <c r="I63" s="35">
        <v>20</v>
      </c>
      <c r="J63" s="34" t="s">
        <v>6</v>
      </c>
      <c r="K63" s="12" t="s">
        <v>77</v>
      </c>
      <c r="L63" s="18">
        <v>108267000</v>
      </c>
      <c r="M63" s="18">
        <v>0</v>
      </c>
      <c r="N63" s="18">
        <v>87263517.780000001</v>
      </c>
      <c r="O63" s="18">
        <v>21003482.219999999</v>
      </c>
      <c r="P63" s="18">
        <v>30712937.780000001</v>
      </c>
      <c r="Q63" s="20">
        <f t="shared" si="4"/>
        <v>0.28367773910794608</v>
      </c>
      <c r="R63" s="18">
        <v>4449578.0999999996</v>
      </c>
      <c r="S63" s="20">
        <f t="shared" si="5"/>
        <v>4.1098193355316018E-2</v>
      </c>
      <c r="T63" s="7">
        <v>4449578.0999999996</v>
      </c>
      <c r="U63" s="20">
        <f t="shared" si="6"/>
        <v>4.1098193355316018E-2</v>
      </c>
    </row>
    <row r="64" spans="1:21" ht="11.25" customHeight="1" x14ac:dyDescent="0.2">
      <c r="A64" s="6" t="s">
        <v>3</v>
      </c>
      <c r="B64" s="12" t="s">
        <v>30</v>
      </c>
      <c r="C64" s="12" t="s">
        <v>30</v>
      </c>
      <c r="D64" s="12" t="s">
        <v>30</v>
      </c>
      <c r="E64" s="12" t="s">
        <v>24</v>
      </c>
      <c r="F64" s="12" t="s">
        <v>36</v>
      </c>
      <c r="G64" s="12"/>
      <c r="H64" s="34" t="s">
        <v>5</v>
      </c>
      <c r="I64" s="35">
        <v>20</v>
      </c>
      <c r="J64" s="34" t="s">
        <v>6</v>
      </c>
      <c r="K64" s="12" t="s">
        <v>78</v>
      </c>
      <c r="L64" s="18">
        <v>328176000</v>
      </c>
      <c r="M64" s="18">
        <v>0</v>
      </c>
      <c r="N64" s="18">
        <v>142656081.78999999</v>
      </c>
      <c r="O64" s="18">
        <v>185519918.21000001</v>
      </c>
      <c r="P64" s="18">
        <v>142656081.78999999</v>
      </c>
      <c r="Q64" s="20">
        <f t="shared" si="4"/>
        <v>0.43469382828116621</v>
      </c>
      <c r="R64" s="18">
        <v>238.33</v>
      </c>
      <c r="S64" s="20">
        <f t="shared" si="5"/>
        <v>7.2622617132270493E-7</v>
      </c>
      <c r="T64" s="7">
        <v>238.33</v>
      </c>
      <c r="U64" s="20">
        <f t="shared" si="6"/>
        <v>7.2622617132270493E-7</v>
      </c>
    </row>
    <row r="65" spans="1:21" ht="11.25" customHeight="1" x14ac:dyDescent="0.2">
      <c r="A65" s="6" t="s">
        <v>3</v>
      </c>
      <c r="B65" s="12" t="s">
        <v>30</v>
      </c>
      <c r="C65" s="12" t="s">
        <v>30</v>
      </c>
      <c r="D65" s="12" t="s">
        <v>30</v>
      </c>
      <c r="E65" s="12" t="s">
        <v>24</v>
      </c>
      <c r="F65" s="12" t="s">
        <v>22</v>
      </c>
      <c r="G65" s="12"/>
      <c r="H65" s="34" t="s">
        <v>5</v>
      </c>
      <c r="I65" s="35">
        <v>20</v>
      </c>
      <c r="J65" s="34" t="s">
        <v>6</v>
      </c>
      <c r="K65" s="12" t="s">
        <v>79</v>
      </c>
      <c r="L65" s="18">
        <v>23794000</v>
      </c>
      <c r="M65" s="18">
        <v>0</v>
      </c>
      <c r="N65" s="18">
        <v>1200428.1100000001</v>
      </c>
      <c r="O65" s="18">
        <v>22593571.890000001</v>
      </c>
      <c r="P65" s="18">
        <v>1200428.1100000001</v>
      </c>
      <c r="Q65" s="20">
        <f t="shared" si="4"/>
        <v>5.0450874590232835E-2</v>
      </c>
      <c r="R65" s="18">
        <v>1200428.1100000001</v>
      </c>
      <c r="S65" s="20">
        <f t="shared" si="5"/>
        <v>5.0450874590232835E-2</v>
      </c>
      <c r="T65" s="7">
        <v>1200428.1100000001</v>
      </c>
      <c r="U65" s="20">
        <f t="shared" si="6"/>
        <v>5.0450874590232835E-2</v>
      </c>
    </row>
    <row r="66" spans="1:21" ht="11.25" customHeight="1" x14ac:dyDescent="0.2">
      <c r="A66" s="6" t="s">
        <v>3</v>
      </c>
      <c r="B66" s="12" t="s">
        <v>30</v>
      </c>
      <c r="C66" s="12" t="s">
        <v>30</v>
      </c>
      <c r="D66" s="12" t="s">
        <v>30</v>
      </c>
      <c r="E66" s="12" t="s">
        <v>24</v>
      </c>
      <c r="F66" s="12" t="s">
        <v>26</v>
      </c>
      <c r="G66" s="12"/>
      <c r="H66" s="34" t="s">
        <v>5</v>
      </c>
      <c r="I66" s="35">
        <v>20</v>
      </c>
      <c r="J66" s="34" t="s">
        <v>6</v>
      </c>
      <c r="K66" s="12" t="s">
        <v>80</v>
      </c>
      <c r="L66" s="18">
        <v>27804000</v>
      </c>
      <c r="M66" s="18">
        <v>0</v>
      </c>
      <c r="N66" s="18">
        <v>25600000</v>
      </c>
      <c r="O66" s="18">
        <v>2204000</v>
      </c>
      <c r="P66" s="18">
        <v>25600000</v>
      </c>
      <c r="Q66" s="20">
        <f t="shared" si="4"/>
        <v>0.92073083009638901</v>
      </c>
      <c r="R66" s="18">
        <v>2790600</v>
      </c>
      <c r="S66" s="20">
        <f t="shared" si="5"/>
        <v>0.10036685369011653</v>
      </c>
      <c r="T66" s="7">
        <v>600000</v>
      </c>
      <c r="U66" s="20">
        <f t="shared" si="6"/>
        <v>2.1579628830384119E-2</v>
      </c>
    </row>
    <row r="67" spans="1:21" s="5" customFormat="1" ht="11.25" customHeight="1" x14ac:dyDescent="0.2">
      <c r="A67" s="3" t="s">
        <v>3</v>
      </c>
      <c r="B67" s="11" t="s">
        <v>30</v>
      </c>
      <c r="C67" s="11" t="s">
        <v>30</v>
      </c>
      <c r="D67" s="11" t="s">
        <v>30</v>
      </c>
      <c r="E67" s="11" t="s">
        <v>26</v>
      </c>
      <c r="F67" s="11"/>
      <c r="G67" s="11"/>
      <c r="H67" s="32" t="s">
        <v>5</v>
      </c>
      <c r="I67" s="33">
        <v>20</v>
      </c>
      <c r="J67" s="32" t="s">
        <v>6</v>
      </c>
      <c r="K67" s="11" t="s">
        <v>81</v>
      </c>
      <c r="L67" s="17">
        <f>+L68</f>
        <v>6001000</v>
      </c>
      <c r="M67" s="17">
        <v>0</v>
      </c>
      <c r="N67" s="17">
        <f>+N68</f>
        <v>5500000</v>
      </c>
      <c r="O67" s="17">
        <f>+O68</f>
        <v>501000</v>
      </c>
      <c r="P67" s="17">
        <f>+P68</f>
        <v>327168</v>
      </c>
      <c r="Q67" s="20">
        <f t="shared" si="4"/>
        <v>5.4518913514414263E-2</v>
      </c>
      <c r="R67" s="17">
        <f>+R68</f>
        <v>327168</v>
      </c>
      <c r="S67" s="20">
        <f t="shared" si="5"/>
        <v>5.4518913514414263E-2</v>
      </c>
      <c r="T67" s="17">
        <f>+T68</f>
        <v>327168</v>
      </c>
      <c r="U67" s="20">
        <f t="shared" si="6"/>
        <v>5.4518913514414263E-2</v>
      </c>
    </row>
    <row r="68" spans="1:21" ht="11.25" customHeight="1" x14ac:dyDescent="0.2">
      <c r="A68" s="6" t="s">
        <v>3</v>
      </c>
      <c r="B68" s="12" t="s">
        <v>30</v>
      </c>
      <c r="C68" s="12" t="s">
        <v>30</v>
      </c>
      <c r="D68" s="12" t="s">
        <v>30</v>
      </c>
      <c r="E68" s="12" t="s">
        <v>26</v>
      </c>
      <c r="F68" s="12" t="s">
        <v>18</v>
      </c>
      <c r="G68" s="12"/>
      <c r="H68" s="34" t="s">
        <v>5</v>
      </c>
      <c r="I68" s="35">
        <v>20</v>
      </c>
      <c r="J68" s="34" t="s">
        <v>6</v>
      </c>
      <c r="K68" s="12" t="s">
        <v>82</v>
      </c>
      <c r="L68" s="18">
        <v>6001000</v>
      </c>
      <c r="M68" s="18">
        <v>0</v>
      </c>
      <c r="N68" s="18">
        <v>5500000</v>
      </c>
      <c r="O68" s="18">
        <v>501000</v>
      </c>
      <c r="P68" s="18">
        <v>327168</v>
      </c>
      <c r="Q68" s="20">
        <f t="shared" si="4"/>
        <v>5.4518913514414263E-2</v>
      </c>
      <c r="R68" s="18">
        <v>327168</v>
      </c>
      <c r="S68" s="20">
        <f t="shared" si="5"/>
        <v>5.4518913514414263E-2</v>
      </c>
      <c r="T68" s="7">
        <v>327168</v>
      </c>
      <c r="U68" s="20">
        <f t="shared" si="6"/>
        <v>5.4518913514414263E-2</v>
      </c>
    </row>
    <row r="69" spans="1:21" s="5" customFormat="1" ht="11.25" customHeight="1" x14ac:dyDescent="0.2">
      <c r="A69" s="3" t="s">
        <v>3</v>
      </c>
      <c r="B69" s="11" t="s">
        <v>40</v>
      </c>
      <c r="C69" s="11"/>
      <c r="D69" s="11"/>
      <c r="E69" s="11"/>
      <c r="F69" s="11"/>
      <c r="G69" s="11"/>
      <c r="H69" s="32" t="s">
        <v>5</v>
      </c>
      <c r="I69" s="33">
        <v>20</v>
      </c>
      <c r="J69" s="32" t="s">
        <v>6</v>
      </c>
      <c r="K69" s="11" t="s">
        <v>83</v>
      </c>
      <c r="L69" s="17">
        <f>+L70+L73</f>
        <v>972427000</v>
      </c>
      <c r="M69" s="17">
        <v>0</v>
      </c>
      <c r="N69" s="17">
        <f>+N70+N73</f>
        <v>972427000</v>
      </c>
      <c r="O69" s="17">
        <f>+O70+O73</f>
        <v>0</v>
      </c>
      <c r="P69" s="17">
        <f>+P70+P73</f>
        <v>6523399</v>
      </c>
      <c r="Q69" s="20">
        <f t="shared" si="4"/>
        <v>6.7083688544230056E-3</v>
      </c>
      <c r="R69" s="17">
        <f>+R70+R73</f>
        <v>6523399</v>
      </c>
      <c r="S69" s="20">
        <f t="shared" si="5"/>
        <v>6.7083688544230056E-3</v>
      </c>
      <c r="T69" s="17">
        <f>+T70+T73</f>
        <v>6523399</v>
      </c>
      <c r="U69" s="20">
        <f t="shared" si="6"/>
        <v>6.7083688544230056E-3</v>
      </c>
    </row>
    <row r="70" spans="1:21" s="5" customFormat="1" ht="11.25" customHeight="1" x14ac:dyDescent="0.2">
      <c r="A70" s="3" t="s">
        <v>3</v>
      </c>
      <c r="B70" s="11" t="s">
        <v>40</v>
      </c>
      <c r="C70" s="11" t="s">
        <v>40</v>
      </c>
      <c r="D70" s="11"/>
      <c r="E70" s="11"/>
      <c r="F70" s="11"/>
      <c r="G70" s="11"/>
      <c r="H70" s="32" t="s">
        <v>5</v>
      </c>
      <c r="I70" s="33">
        <v>20</v>
      </c>
      <c r="J70" s="32" t="s">
        <v>6</v>
      </c>
      <c r="K70" s="11" t="s">
        <v>84</v>
      </c>
      <c r="L70" s="17">
        <f>+L71</f>
        <v>919793000</v>
      </c>
      <c r="M70" s="17">
        <v>0</v>
      </c>
      <c r="N70" s="17">
        <f t="shared" ref="N70:P71" si="7">+N71</f>
        <v>919793000</v>
      </c>
      <c r="O70" s="17">
        <f t="shared" si="7"/>
        <v>0</v>
      </c>
      <c r="P70" s="17">
        <f t="shared" si="7"/>
        <v>0</v>
      </c>
      <c r="Q70" s="20">
        <f t="shared" ref="Q70:Q101" si="8">+P70/L70</f>
        <v>0</v>
      </c>
      <c r="R70" s="17">
        <f>+R71</f>
        <v>0</v>
      </c>
      <c r="S70" s="20">
        <f t="shared" ref="S70:S101" si="9">+R70/L70</f>
        <v>0</v>
      </c>
      <c r="T70" s="17">
        <f>+T71</f>
        <v>0</v>
      </c>
      <c r="U70" s="20">
        <f t="shared" ref="U70:U101" si="10">+T70/L70</f>
        <v>0</v>
      </c>
    </row>
    <row r="71" spans="1:21" s="5" customFormat="1" ht="11.25" customHeight="1" x14ac:dyDescent="0.2">
      <c r="A71" s="3" t="s">
        <v>3</v>
      </c>
      <c r="B71" s="11" t="s">
        <v>40</v>
      </c>
      <c r="C71" s="11" t="s">
        <v>40</v>
      </c>
      <c r="D71" s="11" t="s">
        <v>7</v>
      </c>
      <c r="E71" s="11"/>
      <c r="F71" s="11"/>
      <c r="G71" s="11"/>
      <c r="H71" s="32" t="s">
        <v>5</v>
      </c>
      <c r="I71" s="33">
        <v>20</v>
      </c>
      <c r="J71" s="32" t="s">
        <v>6</v>
      </c>
      <c r="K71" s="11" t="s">
        <v>85</v>
      </c>
      <c r="L71" s="17">
        <f>+L72</f>
        <v>919793000</v>
      </c>
      <c r="M71" s="17">
        <v>0</v>
      </c>
      <c r="N71" s="17">
        <f t="shared" si="7"/>
        <v>919793000</v>
      </c>
      <c r="O71" s="17">
        <f t="shared" si="7"/>
        <v>0</v>
      </c>
      <c r="P71" s="17">
        <f t="shared" si="7"/>
        <v>0</v>
      </c>
      <c r="Q71" s="20">
        <f t="shared" si="8"/>
        <v>0</v>
      </c>
      <c r="R71" s="17">
        <f>+R72</f>
        <v>0</v>
      </c>
      <c r="S71" s="20">
        <f t="shared" si="9"/>
        <v>0</v>
      </c>
      <c r="T71" s="17">
        <f>+T72</f>
        <v>0</v>
      </c>
      <c r="U71" s="20">
        <f t="shared" si="10"/>
        <v>0</v>
      </c>
    </row>
    <row r="72" spans="1:21" ht="11.25" customHeight="1" x14ac:dyDescent="0.2">
      <c r="A72" s="6" t="s">
        <v>3</v>
      </c>
      <c r="B72" s="12" t="s">
        <v>40</v>
      </c>
      <c r="C72" s="12" t="s">
        <v>40</v>
      </c>
      <c r="D72" s="12" t="s">
        <v>7</v>
      </c>
      <c r="E72" s="12" t="s">
        <v>86</v>
      </c>
      <c r="F72" s="12"/>
      <c r="G72" s="12"/>
      <c r="H72" s="34" t="s">
        <v>5</v>
      </c>
      <c r="I72" s="35">
        <v>20</v>
      </c>
      <c r="J72" s="34" t="s">
        <v>6</v>
      </c>
      <c r="K72" s="12" t="s">
        <v>87</v>
      </c>
      <c r="L72" s="18">
        <v>919793000</v>
      </c>
      <c r="M72" s="18">
        <v>0</v>
      </c>
      <c r="N72" s="18">
        <v>919793000</v>
      </c>
      <c r="O72" s="18">
        <v>0</v>
      </c>
      <c r="P72" s="18">
        <v>0</v>
      </c>
      <c r="Q72" s="20">
        <f t="shared" si="8"/>
        <v>0</v>
      </c>
      <c r="R72" s="18">
        <v>0</v>
      </c>
      <c r="S72" s="20">
        <f t="shared" si="9"/>
        <v>0</v>
      </c>
      <c r="T72" s="7">
        <v>0</v>
      </c>
      <c r="U72" s="20">
        <f t="shared" si="10"/>
        <v>0</v>
      </c>
    </row>
    <row r="73" spans="1:21" s="5" customFormat="1" ht="11.25" customHeight="1" x14ac:dyDescent="0.2">
      <c r="A73" s="3" t="s">
        <v>3</v>
      </c>
      <c r="B73" s="11" t="s">
        <v>40</v>
      </c>
      <c r="C73" s="11" t="s">
        <v>88</v>
      </c>
      <c r="D73" s="11"/>
      <c r="E73" s="11"/>
      <c r="F73" s="11"/>
      <c r="G73" s="11"/>
      <c r="H73" s="32" t="s">
        <v>5</v>
      </c>
      <c r="I73" s="33">
        <v>20</v>
      </c>
      <c r="J73" s="32" t="s">
        <v>6</v>
      </c>
      <c r="K73" s="11" t="s">
        <v>89</v>
      </c>
      <c r="L73" s="17">
        <f>+L74</f>
        <v>52634000</v>
      </c>
      <c r="M73" s="17">
        <v>0</v>
      </c>
      <c r="N73" s="17">
        <f t="shared" ref="N73:P74" si="11">+N74</f>
        <v>52634000</v>
      </c>
      <c r="O73" s="17">
        <f t="shared" si="11"/>
        <v>0</v>
      </c>
      <c r="P73" s="17">
        <f t="shared" si="11"/>
        <v>6523399</v>
      </c>
      <c r="Q73" s="20">
        <f t="shared" si="8"/>
        <v>0.12393887981152867</v>
      </c>
      <c r="R73" s="17">
        <f>+R74</f>
        <v>6523399</v>
      </c>
      <c r="S73" s="20">
        <f t="shared" si="9"/>
        <v>0.12393887981152867</v>
      </c>
      <c r="T73" s="17">
        <f>+T74</f>
        <v>6523399</v>
      </c>
      <c r="U73" s="20">
        <f t="shared" si="10"/>
        <v>0.12393887981152867</v>
      </c>
    </row>
    <row r="74" spans="1:21" s="5" customFormat="1" ht="11.25" customHeight="1" x14ac:dyDescent="0.2">
      <c r="A74" s="3" t="s">
        <v>3</v>
      </c>
      <c r="B74" s="11" t="s">
        <v>40</v>
      </c>
      <c r="C74" s="11" t="s">
        <v>88</v>
      </c>
      <c r="D74" s="11" t="s">
        <v>30</v>
      </c>
      <c r="E74" s="11"/>
      <c r="F74" s="11"/>
      <c r="G74" s="11"/>
      <c r="H74" s="32" t="s">
        <v>5</v>
      </c>
      <c r="I74" s="33">
        <v>20</v>
      </c>
      <c r="J74" s="32" t="s">
        <v>6</v>
      </c>
      <c r="K74" s="11" t="s">
        <v>90</v>
      </c>
      <c r="L74" s="17">
        <f>+L75</f>
        <v>52634000</v>
      </c>
      <c r="M74" s="17">
        <v>0</v>
      </c>
      <c r="N74" s="17">
        <f t="shared" si="11"/>
        <v>52634000</v>
      </c>
      <c r="O74" s="17">
        <f t="shared" si="11"/>
        <v>0</v>
      </c>
      <c r="P74" s="17">
        <f t="shared" si="11"/>
        <v>6523399</v>
      </c>
      <c r="Q74" s="20">
        <f t="shared" si="8"/>
        <v>0.12393887981152867</v>
      </c>
      <c r="R74" s="17">
        <f>+R75</f>
        <v>6523399</v>
      </c>
      <c r="S74" s="20">
        <f t="shared" si="9"/>
        <v>0.12393887981152867</v>
      </c>
      <c r="T74" s="17">
        <f>+T75</f>
        <v>6523399</v>
      </c>
      <c r="U74" s="20">
        <f t="shared" si="10"/>
        <v>0.12393887981152867</v>
      </c>
    </row>
    <row r="75" spans="1:21" s="5" customFormat="1" ht="11.25" customHeight="1" x14ac:dyDescent="0.2">
      <c r="A75" s="3" t="s">
        <v>3</v>
      </c>
      <c r="B75" s="11" t="s">
        <v>40</v>
      </c>
      <c r="C75" s="11" t="s">
        <v>88</v>
      </c>
      <c r="D75" s="11" t="s">
        <v>30</v>
      </c>
      <c r="E75" s="11" t="s">
        <v>91</v>
      </c>
      <c r="F75" s="11"/>
      <c r="G75" s="11"/>
      <c r="H75" s="32" t="s">
        <v>5</v>
      </c>
      <c r="I75" s="33">
        <v>20</v>
      </c>
      <c r="J75" s="32" t="s">
        <v>6</v>
      </c>
      <c r="K75" s="11" t="s">
        <v>92</v>
      </c>
      <c r="L75" s="17">
        <f>+L76+L77</f>
        <v>52634000</v>
      </c>
      <c r="M75" s="17">
        <v>0</v>
      </c>
      <c r="N75" s="17">
        <f>+N76+N77</f>
        <v>52634000</v>
      </c>
      <c r="O75" s="17">
        <f>+O76+O77</f>
        <v>0</v>
      </c>
      <c r="P75" s="17">
        <f>+P76+P77</f>
        <v>6523399</v>
      </c>
      <c r="Q75" s="20">
        <f t="shared" si="8"/>
        <v>0.12393887981152867</v>
      </c>
      <c r="R75" s="17">
        <f>+R76+R77</f>
        <v>6523399</v>
      </c>
      <c r="S75" s="20">
        <f t="shared" si="9"/>
        <v>0.12393887981152867</v>
      </c>
      <c r="T75" s="17">
        <f>+T76+T77</f>
        <v>6523399</v>
      </c>
      <c r="U75" s="20">
        <f t="shared" si="10"/>
        <v>0.12393887981152867</v>
      </c>
    </row>
    <row r="76" spans="1:21" ht="11.25" customHeight="1" x14ac:dyDescent="0.2">
      <c r="A76" s="6" t="s">
        <v>3</v>
      </c>
      <c r="B76" s="12" t="s">
        <v>40</v>
      </c>
      <c r="C76" s="12" t="s">
        <v>88</v>
      </c>
      <c r="D76" s="12" t="s">
        <v>30</v>
      </c>
      <c r="E76" s="12" t="s">
        <v>91</v>
      </c>
      <c r="F76" s="12" t="s">
        <v>11</v>
      </c>
      <c r="G76" s="12"/>
      <c r="H76" s="34" t="s">
        <v>5</v>
      </c>
      <c r="I76" s="35">
        <v>20</v>
      </c>
      <c r="J76" s="34" t="s">
        <v>6</v>
      </c>
      <c r="K76" s="12" t="s">
        <v>93</v>
      </c>
      <c r="L76" s="18">
        <v>31134000</v>
      </c>
      <c r="M76" s="18">
        <v>0</v>
      </c>
      <c r="N76" s="18">
        <v>31134000</v>
      </c>
      <c r="O76" s="18">
        <v>0</v>
      </c>
      <c r="P76" s="18">
        <v>758641</v>
      </c>
      <c r="Q76" s="20">
        <f t="shared" si="8"/>
        <v>2.4366962163551102E-2</v>
      </c>
      <c r="R76" s="18">
        <v>758641</v>
      </c>
      <c r="S76" s="20">
        <f t="shared" si="9"/>
        <v>2.4366962163551102E-2</v>
      </c>
      <c r="T76" s="7">
        <v>758641</v>
      </c>
      <c r="U76" s="20">
        <f t="shared" si="10"/>
        <v>2.4366962163551102E-2</v>
      </c>
    </row>
    <row r="77" spans="1:21" ht="11.25" customHeight="1" x14ac:dyDescent="0.2">
      <c r="A77" s="6" t="s">
        <v>3</v>
      </c>
      <c r="B77" s="12" t="s">
        <v>40</v>
      </c>
      <c r="C77" s="12" t="s">
        <v>88</v>
      </c>
      <c r="D77" s="12" t="s">
        <v>30</v>
      </c>
      <c r="E77" s="12" t="s">
        <v>91</v>
      </c>
      <c r="F77" s="12" t="s">
        <v>14</v>
      </c>
      <c r="G77" s="12"/>
      <c r="H77" s="34" t="s">
        <v>5</v>
      </c>
      <c r="I77" s="35">
        <v>20</v>
      </c>
      <c r="J77" s="34" t="s">
        <v>6</v>
      </c>
      <c r="K77" s="12" t="s">
        <v>94</v>
      </c>
      <c r="L77" s="18">
        <v>21500000</v>
      </c>
      <c r="M77" s="18">
        <v>0</v>
      </c>
      <c r="N77" s="18">
        <v>21500000</v>
      </c>
      <c r="O77" s="18">
        <v>0</v>
      </c>
      <c r="P77" s="18">
        <v>5764758</v>
      </c>
      <c r="Q77" s="20">
        <f t="shared" si="8"/>
        <v>0.26812827906976744</v>
      </c>
      <c r="R77" s="18">
        <v>5764758</v>
      </c>
      <c r="S77" s="20">
        <f t="shared" si="9"/>
        <v>0.26812827906976744</v>
      </c>
      <c r="T77" s="7">
        <v>5764758</v>
      </c>
      <c r="U77" s="20">
        <f t="shared" si="10"/>
        <v>0.26812827906976744</v>
      </c>
    </row>
    <row r="78" spans="1:21" s="5" customFormat="1" ht="11.25" customHeight="1" x14ac:dyDescent="0.2">
      <c r="A78" s="3" t="s">
        <v>3</v>
      </c>
      <c r="B78" s="11" t="s">
        <v>95</v>
      </c>
      <c r="C78" s="11"/>
      <c r="D78" s="11"/>
      <c r="E78" s="11"/>
      <c r="F78" s="11"/>
      <c r="G78" s="11"/>
      <c r="H78" s="32" t="s">
        <v>5</v>
      </c>
      <c r="I78" s="33">
        <v>20</v>
      </c>
      <c r="J78" s="32" t="s">
        <v>6</v>
      </c>
      <c r="K78" s="11" t="s">
        <v>96</v>
      </c>
      <c r="L78" s="17">
        <f>+L79+L83</f>
        <v>190239000</v>
      </c>
      <c r="M78" s="17">
        <f>+M79+M83</f>
        <v>0</v>
      </c>
      <c r="N78" s="17">
        <f>+N79+N83</f>
        <v>0</v>
      </c>
      <c r="O78" s="17">
        <f>+O79+O83</f>
        <v>190239000</v>
      </c>
      <c r="P78" s="17">
        <f>+P79+P83</f>
        <v>0</v>
      </c>
      <c r="Q78" s="20">
        <f t="shared" si="8"/>
        <v>0</v>
      </c>
      <c r="R78" s="17">
        <f>+R79+R83</f>
        <v>0</v>
      </c>
      <c r="S78" s="20">
        <f t="shared" si="9"/>
        <v>0</v>
      </c>
      <c r="T78" s="17">
        <f>+T79+T83</f>
        <v>0</v>
      </c>
      <c r="U78" s="20">
        <f t="shared" si="10"/>
        <v>0</v>
      </c>
    </row>
    <row r="79" spans="1:21" s="5" customFormat="1" ht="11.25" customHeight="1" x14ac:dyDescent="0.2">
      <c r="A79" s="3" t="s">
        <v>3</v>
      </c>
      <c r="B79" s="11" t="s">
        <v>95</v>
      </c>
      <c r="C79" s="11" t="s">
        <v>7</v>
      </c>
      <c r="D79" s="11"/>
      <c r="E79" s="11"/>
      <c r="F79" s="11"/>
      <c r="G79" s="11"/>
      <c r="H79" s="32" t="s">
        <v>5</v>
      </c>
      <c r="I79" s="33">
        <v>20</v>
      </c>
      <c r="J79" s="32" t="s">
        <v>6</v>
      </c>
      <c r="K79" s="11" t="s">
        <v>97</v>
      </c>
      <c r="L79" s="17">
        <f>+L80</f>
        <v>74250000</v>
      </c>
      <c r="M79" s="17">
        <f>+M80</f>
        <v>0</v>
      </c>
      <c r="N79" s="17">
        <f>+N80</f>
        <v>0</v>
      </c>
      <c r="O79" s="17">
        <f>+O80</f>
        <v>74250000</v>
      </c>
      <c r="P79" s="17">
        <f>+P80</f>
        <v>0</v>
      </c>
      <c r="Q79" s="20">
        <f t="shared" si="8"/>
        <v>0</v>
      </c>
      <c r="R79" s="17">
        <f>+R80</f>
        <v>0</v>
      </c>
      <c r="S79" s="20">
        <f t="shared" si="9"/>
        <v>0</v>
      </c>
      <c r="T79" s="17">
        <f>+T80</f>
        <v>0</v>
      </c>
      <c r="U79" s="20">
        <f t="shared" si="10"/>
        <v>0</v>
      </c>
    </row>
    <row r="80" spans="1:21" s="5" customFormat="1" ht="11.25" customHeight="1" x14ac:dyDescent="0.2">
      <c r="A80" s="3" t="s">
        <v>3</v>
      </c>
      <c r="B80" s="11" t="s">
        <v>95</v>
      </c>
      <c r="C80" s="11" t="s">
        <v>7</v>
      </c>
      <c r="D80" s="11" t="s">
        <v>30</v>
      </c>
      <c r="E80" s="11"/>
      <c r="F80" s="11"/>
      <c r="G80" s="11"/>
      <c r="H80" s="32" t="s">
        <v>5</v>
      </c>
      <c r="I80" s="33">
        <v>20</v>
      </c>
      <c r="J80" s="32" t="s">
        <v>6</v>
      </c>
      <c r="K80" s="11" t="s">
        <v>98</v>
      </c>
      <c r="L80" s="17">
        <f>+L81+L82</f>
        <v>74250000</v>
      </c>
      <c r="M80" s="17">
        <f>+M81+M82</f>
        <v>0</v>
      </c>
      <c r="N80" s="17">
        <f>+N81+N82</f>
        <v>0</v>
      </c>
      <c r="O80" s="17">
        <f>+O81+O82</f>
        <v>74250000</v>
      </c>
      <c r="P80" s="17">
        <f>+P81+P82</f>
        <v>0</v>
      </c>
      <c r="Q80" s="20">
        <f t="shared" si="8"/>
        <v>0</v>
      </c>
      <c r="R80" s="17">
        <f>+R81+R82</f>
        <v>0</v>
      </c>
      <c r="S80" s="20">
        <f t="shared" si="9"/>
        <v>0</v>
      </c>
      <c r="T80" s="17">
        <f>+T81+T82</f>
        <v>0</v>
      </c>
      <c r="U80" s="20">
        <f t="shared" si="10"/>
        <v>0</v>
      </c>
    </row>
    <row r="81" spans="1:21" ht="11.25" customHeight="1" x14ac:dyDescent="0.2">
      <c r="A81" s="6" t="s">
        <v>3</v>
      </c>
      <c r="B81" s="12" t="s">
        <v>95</v>
      </c>
      <c r="C81" s="12" t="s">
        <v>7</v>
      </c>
      <c r="D81" s="12" t="s">
        <v>30</v>
      </c>
      <c r="E81" s="12" t="s">
        <v>11</v>
      </c>
      <c r="F81" s="12"/>
      <c r="G81" s="12"/>
      <c r="H81" s="34" t="s">
        <v>5</v>
      </c>
      <c r="I81" s="35">
        <v>20</v>
      </c>
      <c r="J81" s="34" t="s">
        <v>6</v>
      </c>
      <c r="K81" s="12" t="s">
        <v>99</v>
      </c>
      <c r="L81" s="18">
        <v>73515000</v>
      </c>
      <c r="M81" s="18">
        <v>0</v>
      </c>
      <c r="N81" s="18">
        <v>0</v>
      </c>
      <c r="O81" s="18">
        <v>73515000</v>
      </c>
      <c r="P81" s="18">
        <v>0</v>
      </c>
      <c r="Q81" s="20">
        <f t="shared" si="8"/>
        <v>0</v>
      </c>
      <c r="R81" s="18">
        <v>0</v>
      </c>
      <c r="S81" s="20">
        <f t="shared" si="9"/>
        <v>0</v>
      </c>
      <c r="T81" s="7">
        <v>0</v>
      </c>
      <c r="U81" s="20">
        <f t="shared" si="10"/>
        <v>0</v>
      </c>
    </row>
    <row r="82" spans="1:21" ht="11.25" customHeight="1" x14ac:dyDescent="0.2">
      <c r="A82" s="6" t="s">
        <v>3</v>
      </c>
      <c r="B82" s="12" t="s">
        <v>95</v>
      </c>
      <c r="C82" s="12" t="s">
        <v>7</v>
      </c>
      <c r="D82" s="12" t="s">
        <v>30</v>
      </c>
      <c r="E82" s="12" t="s">
        <v>20</v>
      </c>
      <c r="F82" s="12"/>
      <c r="G82" s="12"/>
      <c r="H82" s="34" t="s">
        <v>5</v>
      </c>
      <c r="I82" s="35">
        <v>20</v>
      </c>
      <c r="J82" s="34" t="s">
        <v>6</v>
      </c>
      <c r="K82" s="12" t="s">
        <v>100</v>
      </c>
      <c r="L82" s="18">
        <v>735000</v>
      </c>
      <c r="M82" s="18">
        <v>0</v>
      </c>
      <c r="N82" s="18">
        <v>0</v>
      </c>
      <c r="O82" s="18">
        <v>735000</v>
      </c>
      <c r="P82" s="18">
        <v>0</v>
      </c>
      <c r="Q82" s="20">
        <f t="shared" si="8"/>
        <v>0</v>
      </c>
      <c r="R82" s="18">
        <v>0</v>
      </c>
      <c r="S82" s="20">
        <f t="shared" si="9"/>
        <v>0</v>
      </c>
      <c r="T82" s="7">
        <v>0</v>
      </c>
      <c r="U82" s="20">
        <f t="shared" si="10"/>
        <v>0</v>
      </c>
    </row>
    <row r="83" spans="1:21" s="5" customFormat="1" ht="11.25" customHeight="1" x14ac:dyDescent="0.2">
      <c r="A83" s="3" t="s">
        <v>3</v>
      </c>
      <c r="B83" s="11" t="s">
        <v>95</v>
      </c>
      <c r="C83" s="11" t="s">
        <v>88</v>
      </c>
      <c r="D83" s="11"/>
      <c r="E83" s="11"/>
      <c r="F83" s="11"/>
      <c r="G83" s="11"/>
      <c r="H83" s="32" t="s">
        <v>5</v>
      </c>
      <c r="I83" s="33">
        <v>20</v>
      </c>
      <c r="J83" s="32" t="s">
        <v>6</v>
      </c>
      <c r="K83" s="11" t="s">
        <v>101</v>
      </c>
      <c r="L83" s="17">
        <f>+L84</f>
        <v>115989000</v>
      </c>
      <c r="M83" s="17">
        <f>+M84</f>
        <v>0</v>
      </c>
      <c r="N83" s="17">
        <f>+N84</f>
        <v>0</v>
      </c>
      <c r="O83" s="17">
        <f>+O84</f>
        <v>115989000</v>
      </c>
      <c r="P83" s="17">
        <f>+P84</f>
        <v>0</v>
      </c>
      <c r="Q83" s="20">
        <f t="shared" si="8"/>
        <v>0</v>
      </c>
      <c r="R83" s="17">
        <f>+R84</f>
        <v>0</v>
      </c>
      <c r="S83" s="20">
        <f t="shared" si="9"/>
        <v>0</v>
      </c>
      <c r="T83" s="17">
        <f>+T84</f>
        <v>0</v>
      </c>
      <c r="U83" s="20">
        <f t="shared" si="10"/>
        <v>0</v>
      </c>
    </row>
    <row r="84" spans="1:21" ht="11.25" customHeight="1" x14ac:dyDescent="0.2">
      <c r="A84" s="6" t="s">
        <v>3</v>
      </c>
      <c r="B84" s="12" t="s">
        <v>95</v>
      </c>
      <c r="C84" s="12" t="s">
        <v>88</v>
      </c>
      <c r="D84" s="12" t="s">
        <v>7</v>
      </c>
      <c r="E84" s="12"/>
      <c r="F84" s="12"/>
      <c r="G84" s="12"/>
      <c r="H84" s="34" t="s">
        <v>5</v>
      </c>
      <c r="I84" s="35">
        <v>20</v>
      </c>
      <c r="J84" s="34" t="s">
        <v>6</v>
      </c>
      <c r="K84" s="12" t="s">
        <v>102</v>
      </c>
      <c r="L84" s="18">
        <v>115989000</v>
      </c>
      <c r="M84" s="18">
        <v>0</v>
      </c>
      <c r="N84" s="18">
        <v>0</v>
      </c>
      <c r="O84" s="18">
        <v>115989000</v>
      </c>
      <c r="P84" s="18">
        <v>0</v>
      </c>
      <c r="Q84" s="20">
        <f t="shared" si="8"/>
        <v>0</v>
      </c>
      <c r="R84" s="18">
        <v>0</v>
      </c>
      <c r="S84" s="20">
        <f t="shared" si="9"/>
        <v>0</v>
      </c>
      <c r="T84" s="7">
        <v>0</v>
      </c>
      <c r="U84" s="20">
        <f t="shared" si="10"/>
        <v>0</v>
      </c>
    </row>
    <row r="85" spans="1:21" s="5" customFormat="1" ht="11.25" customHeight="1" x14ac:dyDescent="0.2">
      <c r="A85" s="25" t="s">
        <v>103</v>
      </c>
      <c r="B85" s="26"/>
      <c r="C85" s="26"/>
      <c r="D85" s="26"/>
      <c r="E85" s="26"/>
      <c r="F85" s="26"/>
      <c r="G85" s="26"/>
      <c r="H85" s="26" t="s">
        <v>5</v>
      </c>
      <c r="I85" s="25">
        <v>20</v>
      </c>
      <c r="J85" s="26" t="s">
        <v>6</v>
      </c>
      <c r="K85" s="26" t="s">
        <v>104</v>
      </c>
      <c r="L85" s="27">
        <f t="shared" ref="L85:P87" si="12">+L86</f>
        <v>5414000</v>
      </c>
      <c r="M85" s="27">
        <f t="shared" si="12"/>
        <v>0</v>
      </c>
      <c r="N85" s="27">
        <f t="shared" si="12"/>
        <v>0</v>
      </c>
      <c r="O85" s="27">
        <f t="shared" si="12"/>
        <v>5414000</v>
      </c>
      <c r="P85" s="27">
        <f t="shared" si="12"/>
        <v>0</v>
      </c>
      <c r="Q85" s="28">
        <f t="shared" si="8"/>
        <v>0</v>
      </c>
      <c r="R85" s="27">
        <f>+R86</f>
        <v>0</v>
      </c>
      <c r="S85" s="28">
        <f t="shared" si="9"/>
        <v>0</v>
      </c>
      <c r="T85" s="27">
        <f>+T86</f>
        <v>0</v>
      </c>
      <c r="U85" s="28">
        <f t="shared" si="10"/>
        <v>0</v>
      </c>
    </row>
    <row r="86" spans="1:21" s="5" customFormat="1" ht="11.25" customHeight="1" x14ac:dyDescent="0.2">
      <c r="A86" s="3" t="s">
        <v>103</v>
      </c>
      <c r="B86" s="11" t="s">
        <v>105</v>
      </c>
      <c r="C86" s="11"/>
      <c r="D86" s="11"/>
      <c r="E86" s="11"/>
      <c r="F86" s="11"/>
      <c r="G86" s="11"/>
      <c r="H86" s="32" t="s">
        <v>5</v>
      </c>
      <c r="I86" s="33">
        <v>20</v>
      </c>
      <c r="J86" s="32" t="s">
        <v>6</v>
      </c>
      <c r="K86" s="11" t="s">
        <v>106</v>
      </c>
      <c r="L86" s="17">
        <f t="shared" si="12"/>
        <v>5414000</v>
      </c>
      <c r="M86" s="17">
        <f t="shared" si="12"/>
        <v>0</v>
      </c>
      <c r="N86" s="17">
        <f t="shared" si="12"/>
        <v>0</v>
      </c>
      <c r="O86" s="17">
        <f t="shared" si="12"/>
        <v>5414000</v>
      </c>
      <c r="P86" s="17">
        <f t="shared" si="12"/>
        <v>0</v>
      </c>
      <c r="Q86" s="20">
        <f t="shared" si="8"/>
        <v>0</v>
      </c>
      <c r="R86" s="17">
        <f>+R87</f>
        <v>0</v>
      </c>
      <c r="S86" s="20">
        <f t="shared" si="9"/>
        <v>0</v>
      </c>
      <c r="T86" s="17">
        <f>+T87</f>
        <v>0</v>
      </c>
      <c r="U86" s="20">
        <f t="shared" si="10"/>
        <v>0</v>
      </c>
    </row>
    <row r="87" spans="1:21" s="5" customFormat="1" ht="11.25" customHeight="1" x14ac:dyDescent="0.2">
      <c r="A87" s="3" t="s">
        <v>103</v>
      </c>
      <c r="B87" s="11" t="s">
        <v>105</v>
      </c>
      <c r="C87" s="11" t="s">
        <v>88</v>
      </c>
      <c r="D87" s="11"/>
      <c r="E87" s="11"/>
      <c r="F87" s="11"/>
      <c r="G87" s="11"/>
      <c r="H87" s="32" t="s">
        <v>5</v>
      </c>
      <c r="I87" s="33">
        <v>20</v>
      </c>
      <c r="J87" s="32" t="s">
        <v>6</v>
      </c>
      <c r="K87" s="11" t="s">
        <v>107</v>
      </c>
      <c r="L87" s="17">
        <f t="shared" si="12"/>
        <v>5414000</v>
      </c>
      <c r="M87" s="17">
        <f t="shared" si="12"/>
        <v>0</v>
      </c>
      <c r="N87" s="17">
        <f t="shared" si="12"/>
        <v>0</v>
      </c>
      <c r="O87" s="17">
        <f t="shared" si="12"/>
        <v>5414000</v>
      </c>
      <c r="P87" s="17">
        <f t="shared" si="12"/>
        <v>0</v>
      </c>
      <c r="Q87" s="20">
        <f t="shared" si="8"/>
        <v>0</v>
      </c>
      <c r="R87" s="17">
        <f>+R88</f>
        <v>0</v>
      </c>
      <c r="S87" s="20">
        <f t="shared" si="9"/>
        <v>0</v>
      </c>
      <c r="T87" s="17">
        <f>+T88</f>
        <v>0</v>
      </c>
      <c r="U87" s="20">
        <f t="shared" si="10"/>
        <v>0</v>
      </c>
    </row>
    <row r="88" spans="1:21" ht="11.25" customHeight="1" x14ac:dyDescent="0.2">
      <c r="A88" s="6" t="s">
        <v>103</v>
      </c>
      <c r="B88" s="12" t="s">
        <v>105</v>
      </c>
      <c r="C88" s="12" t="s">
        <v>88</v>
      </c>
      <c r="D88" s="12" t="s">
        <v>7</v>
      </c>
      <c r="E88" s="12"/>
      <c r="F88" s="12"/>
      <c r="G88" s="12"/>
      <c r="H88" s="34" t="s">
        <v>5</v>
      </c>
      <c r="I88" s="35">
        <v>20</v>
      </c>
      <c r="J88" s="34" t="s">
        <v>6</v>
      </c>
      <c r="K88" s="12" t="s">
        <v>108</v>
      </c>
      <c r="L88" s="18">
        <v>5414000</v>
      </c>
      <c r="M88" s="18">
        <v>0</v>
      </c>
      <c r="N88" s="18">
        <v>0</v>
      </c>
      <c r="O88" s="18">
        <v>5414000</v>
      </c>
      <c r="P88" s="18">
        <v>0</v>
      </c>
      <c r="Q88" s="20">
        <f t="shared" si="8"/>
        <v>0</v>
      </c>
      <c r="R88" s="18">
        <v>0</v>
      </c>
      <c r="S88" s="20">
        <f t="shared" si="9"/>
        <v>0</v>
      </c>
      <c r="T88" s="7">
        <v>0</v>
      </c>
      <c r="U88" s="20">
        <f t="shared" si="10"/>
        <v>0</v>
      </c>
    </row>
    <row r="89" spans="1:21" s="5" customFormat="1" ht="11.25" customHeight="1" x14ac:dyDescent="0.2">
      <c r="A89" s="25" t="s">
        <v>109</v>
      </c>
      <c r="B89" s="26"/>
      <c r="C89" s="26"/>
      <c r="D89" s="26"/>
      <c r="E89" s="26"/>
      <c r="F89" s="26"/>
      <c r="G89" s="26"/>
      <c r="H89" s="26" t="s">
        <v>5</v>
      </c>
      <c r="I89" s="25">
        <v>20</v>
      </c>
      <c r="J89" s="26" t="s">
        <v>6</v>
      </c>
      <c r="K89" s="26" t="s">
        <v>110</v>
      </c>
      <c r="L89" s="27">
        <f>+L90+L98</f>
        <v>19885544000</v>
      </c>
      <c r="M89" s="27">
        <f>+M90+M98</f>
        <v>0</v>
      </c>
      <c r="N89" s="27">
        <f>+N90+N98</f>
        <v>10864821017.630001</v>
      </c>
      <c r="O89" s="27">
        <f>+O90+O98</f>
        <v>9020722982.3700008</v>
      </c>
      <c r="P89" s="27">
        <f>+P90+P98</f>
        <v>9378666791.1299992</v>
      </c>
      <c r="Q89" s="28">
        <f t="shared" si="8"/>
        <v>0.47163239744057289</v>
      </c>
      <c r="R89" s="27">
        <f>+R90+R98</f>
        <v>126751.13</v>
      </c>
      <c r="S89" s="28">
        <f t="shared" si="9"/>
        <v>6.374033820749385E-6</v>
      </c>
      <c r="T89" s="27">
        <f>+T90+T98</f>
        <v>126751.13</v>
      </c>
      <c r="U89" s="28">
        <f t="shared" si="10"/>
        <v>6.374033820749385E-6</v>
      </c>
    </row>
    <row r="90" spans="1:21" s="5" customFormat="1" ht="11.25" customHeight="1" x14ac:dyDescent="0.2">
      <c r="A90" s="3" t="s">
        <v>109</v>
      </c>
      <c r="B90" s="11" t="s">
        <v>111</v>
      </c>
      <c r="C90" s="11"/>
      <c r="D90" s="11"/>
      <c r="E90" s="11"/>
      <c r="F90" s="11"/>
      <c r="G90" s="11"/>
      <c r="H90" s="32" t="s">
        <v>5</v>
      </c>
      <c r="I90" s="33">
        <v>20</v>
      </c>
      <c r="J90" s="32" t="s">
        <v>6</v>
      </c>
      <c r="K90" s="13" t="s">
        <v>112</v>
      </c>
      <c r="L90" s="17">
        <f t="shared" ref="L90:P92" si="13">+L91</f>
        <v>15543682000</v>
      </c>
      <c r="M90" s="17">
        <f t="shared" si="13"/>
        <v>0</v>
      </c>
      <c r="N90" s="17">
        <f t="shared" si="13"/>
        <v>9422220997.8600006</v>
      </c>
      <c r="O90" s="17">
        <f t="shared" si="13"/>
        <v>6121461002.1400003</v>
      </c>
      <c r="P90" s="17">
        <f t="shared" si="13"/>
        <v>7946889591.3599997</v>
      </c>
      <c r="Q90" s="20">
        <f t="shared" si="8"/>
        <v>0.51126171980100976</v>
      </c>
      <c r="R90" s="17">
        <f>+R91</f>
        <v>95103.360000000001</v>
      </c>
      <c r="S90" s="20">
        <f t="shared" si="9"/>
        <v>6.118457647293608E-6</v>
      </c>
      <c r="T90" s="17">
        <f>+T91</f>
        <v>95103.360000000001</v>
      </c>
      <c r="U90" s="20">
        <f t="shared" si="10"/>
        <v>6.118457647293608E-6</v>
      </c>
    </row>
    <row r="91" spans="1:21" s="5" customFormat="1" ht="11.25" customHeight="1" x14ac:dyDescent="0.2">
      <c r="A91" s="3" t="s">
        <v>109</v>
      </c>
      <c r="B91" s="11" t="s">
        <v>111</v>
      </c>
      <c r="C91" s="11" t="s">
        <v>113</v>
      </c>
      <c r="D91" s="11"/>
      <c r="E91" s="11"/>
      <c r="F91" s="11"/>
      <c r="G91" s="11"/>
      <c r="H91" s="32" t="s">
        <v>5</v>
      </c>
      <c r="I91" s="33">
        <v>20</v>
      </c>
      <c r="J91" s="32" t="s">
        <v>6</v>
      </c>
      <c r="K91" s="13" t="s">
        <v>114</v>
      </c>
      <c r="L91" s="17">
        <f t="shared" si="13"/>
        <v>15543682000</v>
      </c>
      <c r="M91" s="17">
        <f t="shared" si="13"/>
        <v>0</v>
      </c>
      <c r="N91" s="17">
        <f t="shared" si="13"/>
        <v>9422220997.8600006</v>
      </c>
      <c r="O91" s="17">
        <f t="shared" si="13"/>
        <v>6121461002.1400003</v>
      </c>
      <c r="P91" s="17">
        <f t="shared" si="13"/>
        <v>7946889591.3599997</v>
      </c>
      <c r="Q91" s="20">
        <f t="shared" si="8"/>
        <v>0.51126171980100976</v>
      </c>
      <c r="R91" s="17">
        <f>+R92</f>
        <v>95103.360000000001</v>
      </c>
      <c r="S91" s="20">
        <f t="shared" si="9"/>
        <v>6.118457647293608E-6</v>
      </c>
      <c r="T91" s="17">
        <f>+T92</f>
        <v>95103.360000000001</v>
      </c>
      <c r="U91" s="20">
        <f t="shared" si="10"/>
        <v>6.118457647293608E-6</v>
      </c>
    </row>
    <row r="92" spans="1:21" s="5" customFormat="1" ht="11.25" customHeight="1" x14ac:dyDescent="0.2">
      <c r="A92" s="3" t="s">
        <v>109</v>
      </c>
      <c r="B92" s="11" t="s">
        <v>111</v>
      </c>
      <c r="C92" s="11" t="s">
        <v>113</v>
      </c>
      <c r="D92" s="11" t="s">
        <v>115</v>
      </c>
      <c r="E92" s="11"/>
      <c r="F92" s="11"/>
      <c r="G92" s="11"/>
      <c r="H92" s="32" t="s">
        <v>5</v>
      </c>
      <c r="I92" s="33">
        <v>20</v>
      </c>
      <c r="J92" s="32" t="s">
        <v>6</v>
      </c>
      <c r="K92" s="13" t="s">
        <v>116</v>
      </c>
      <c r="L92" s="17">
        <f t="shared" si="13"/>
        <v>15543682000</v>
      </c>
      <c r="M92" s="17">
        <f t="shared" si="13"/>
        <v>0</v>
      </c>
      <c r="N92" s="17">
        <f t="shared" si="13"/>
        <v>9422220997.8600006</v>
      </c>
      <c r="O92" s="17">
        <f t="shared" si="13"/>
        <v>6121461002.1400003</v>
      </c>
      <c r="P92" s="17">
        <f t="shared" si="13"/>
        <v>7946889591.3599997</v>
      </c>
      <c r="Q92" s="20">
        <f t="shared" si="8"/>
        <v>0.51126171980100976</v>
      </c>
      <c r="R92" s="17">
        <f>+R93</f>
        <v>95103.360000000001</v>
      </c>
      <c r="S92" s="20">
        <f t="shared" si="9"/>
        <v>6.118457647293608E-6</v>
      </c>
      <c r="T92" s="17">
        <f>+T93</f>
        <v>95103.360000000001</v>
      </c>
      <c r="U92" s="20">
        <f t="shared" si="10"/>
        <v>6.118457647293608E-6</v>
      </c>
    </row>
    <row r="93" spans="1:21" s="5" customFormat="1" ht="11.25" customHeight="1" x14ac:dyDescent="0.2">
      <c r="A93" s="3" t="s">
        <v>109</v>
      </c>
      <c r="B93" s="11" t="s">
        <v>111</v>
      </c>
      <c r="C93" s="11" t="s">
        <v>113</v>
      </c>
      <c r="D93" s="11" t="s">
        <v>115</v>
      </c>
      <c r="E93" s="11" t="s">
        <v>117</v>
      </c>
      <c r="F93" s="11" t="s">
        <v>0</v>
      </c>
      <c r="G93" s="11" t="s">
        <v>0</v>
      </c>
      <c r="H93" s="32" t="s">
        <v>5</v>
      </c>
      <c r="I93" s="33">
        <v>20</v>
      </c>
      <c r="J93" s="32" t="s">
        <v>6</v>
      </c>
      <c r="K93" s="13" t="s">
        <v>116</v>
      </c>
      <c r="L93" s="17">
        <f>+L94+L96</f>
        <v>15543682000</v>
      </c>
      <c r="M93" s="17">
        <f>+M94+M96</f>
        <v>0</v>
      </c>
      <c r="N93" s="17">
        <f>+N94+N96</f>
        <v>9422220997.8600006</v>
      </c>
      <c r="O93" s="17">
        <f>+O94+O96</f>
        <v>6121461002.1400003</v>
      </c>
      <c r="P93" s="17">
        <f>+P94+P96</f>
        <v>7946889591.3599997</v>
      </c>
      <c r="Q93" s="20">
        <f t="shared" si="8"/>
        <v>0.51126171980100976</v>
      </c>
      <c r="R93" s="17">
        <f>+R94+R96</f>
        <v>95103.360000000001</v>
      </c>
      <c r="S93" s="20">
        <f t="shared" si="9"/>
        <v>6.118457647293608E-6</v>
      </c>
      <c r="T93" s="17">
        <f>+T94+T96</f>
        <v>95103.360000000001</v>
      </c>
      <c r="U93" s="20">
        <f t="shared" si="10"/>
        <v>6.118457647293608E-6</v>
      </c>
    </row>
    <row r="94" spans="1:21" s="5" customFormat="1" ht="11.25" customHeight="1" x14ac:dyDescent="0.2">
      <c r="A94" s="3" t="s">
        <v>109</v>
      </c>
      <c r="B94" s="11" t="s">
        <v>111</v>
      </c>
      <c r="C94" s="11" t="s">
        <v>113</v>
      </c>
      <c r="D94" s="11" t="s">
        <v>115</v>
      </c>
      <c r="E94" s="11" t="s">
        <v>117</v>
      </c>
      <c r="F94" s="11" t="s">
        <v>118</v>
      </c>
      <c r="G94" s="11" t="s">
        <v>0</v>
      </c>
      <c r="H94" s="32" t="s">
        <v>5</v>
      </c>
      <c r="I94" s="33">
        <v>20</v>
      </c>
      <c r="J94" s="32" t="s">
        <v>6</v>
      </c>
      <c r="K94" s="13" t="s">
        <v>119</v>
      </c>
      <c r="L94" s="17">
        <f>+L95</f>
        <v>10919399000</v>
      </c>
      <c r="M94" s="17">
        <f>+M95</f>
        <v>0</v>
      </c>
      <c r="N94" s="17">
        <f>+N95</f>
        <v>5811816750.1199999</v>
      </c>
      <c r="O94" s="17">
        <f>+O95</f>
        <v>5107582249.8800001</v>
      </c>
      <c r="P94" s="17">
        <f>+P95</f>
        <v>5811816750.1199999</v>
      </c>
      <c r="Q94" s="20">
        <f t="shared" si="8"/>
        <v>0.53224694418804552</v>
      </c>
      <c r="R94" s="17">
        <f>+R95</f>
        <v>79596.12</v>
      </c>
      <c r="S94" s="20">
        <f t="shared" si="9"/>
        <v>7.2894231633077968E-6</v>
      </c>
      <c r="T94" s="17">
        <f>+T95</f>
        <v>79596.12</v>
      </c>
      <c r="U94" s="20">
        <f t="shared" si="10"/>
        <v>7.2894231633077968E-6</v>
      </c>
    </row>
    <row r="95" spans="1:21" ht="11.25" customHeight="1" x14ac:dyDescent="0.2">
      <c r="A95" s="6" t="s">
        <v>109</v>
      </c>
      <c r="B95" s="12" t="s">
        <v>111</v>
      </c>
      <c r="C95" s="12" t="s">
        <v>113</v>
      </c>
      <c r="D95" s="12" t="s">
        <v>115</v>
      </c>
      <c r="E95" s="12" t="s">
        <v>117</v>
      </c>
      <c r="F95" s="12" t="s">
        <v>118</v>
      </c>
      <c r="G95" s="12" t="s">
        <v>30</v>
      </c>
      <c r="H95" s="34" t="s">
        <v>5</v>
      </c>
      <c r="I95" s="35">
        <v>20</v>
      </c>
      <c r="J95" s="34" t="s">
        <v>6</v>
      </c>
      <c r="K95" s="14" t="s">
        <v>122</v>
      </c>
      <c r="L95" s="18">
        <v>10919399000</v>
      </c>
      <c r="M95" s="18">
        <v>0</v>
      </c>
      <c r="N95" s="18">
        <v>5811816750.1199999</v>
      </c>
      <c r="O95" s="18">
        <v>5107582249.8800001</v>
      </c>
      <c r="P95" s="18">
        <v>5811816750.1199999</v>
      </c>
      <c r="Q95" s="20">
        <f t="shared" si="8"/>
        <v>0.53224694418804552</v>
      </c>
      <c r="R95" s="18">
        <v>79596.12</v>
      </c>
      <c r="S95" s="20">
        <f t="shared" si="9"/>
        <v>7.2894231633077968E-6</v>
      </c>
      <c r="T95" s="7">
        <v>79596.12</v>
      </c>
      <c r="U95" s="20">
        <f t="shared" si="10"/>
        <v>7.2894231633077968E-6</v>
      </c>
    </row>
    <row r="96" spans="1:21" s="5" customFormat="1" ht="11.25" customHeight="1" x14ac:dyDescent="0.2">
      <c r="A96" s="3" t="s">
        <v>109</v>
      </c>
      <c r="B96" s="11" t="s">
        <v>111</v>
      </c>
      <c r="C96" s="11" t="s">
        <v>113</v>
      </c>
      <c r="D96" s="11" t="s">
        <v>115</v>
      </c>
      <c r="E96" s="11" t="s">
        <v>117</v>
      </c>
      <c r="F96" s="11" t="s">
        <v>120</v>
      </c>
      <c r="G96" s="11" t="s">
        <v>0</v>
      </c>
      <c r="H96" s="32" t="s">
        <v>5</v>
      </c>
      <c r="I96" s="33">
        <v>20</v>
      </c>
      <c r="J96" s="32" t="s">
        <v>6</v>
      </c>
      <c r="K96" s="13" t="s">
        <v>121</v>
      </c>
      <c r="L96" s="17">
        <f>+L97</f>
        <v>4624283000</v>
      </c>
      <c r="M96" s="17">
        <f>+M97</f>
        <v>0</v>
      </c>
      <c r="N96" s="17">
        <f>+N97</f>
        <v>3610404247.7399998</v>
      </c>
      <c r="O96" s="17">
        <f>+O97</f>
        <v>1013878752.26</v>
      </c>
      <c r="P96" s="17">
        <f>+P97</f>
        <v>2135072841.24</v>
      </c>
      <c r="Q96" s="20">
        <f t="shared" si="8"/>
        <v>0.46170894844454807</v>
      </c>
      <c r="R96" s="17">
        <f>+R97</f>
        <v>15507.24</v>
      </c>
      <c r="S96" s="20">
        <f t="shared" si="9"/>
        <v>3.3534366300678398E-6</v>
      </c>
      <c r="T96" s="17">
        <f>+T97</f>
        <v>15507.24</v>
      </c>
      <c r="U96" s="20">
        <f t="shared" si="10"/>
        <v>3.3534366300678398E-6</v>
      </c>
    </row>
    <row r="97" spans="1:21" ht="11.25" customHeight="1" x14ac:dyDescent="0.2">
      <c r="A97" s="6" t="s">
        <v>109</v>
      </c>
      <c r="B97" s="12" t="s">
        <v>111</v>
      </c>
      <c r="C97" s="12" t="s">
        <v>113</v>
      </c>
      <c r="D97" s="12" t="s">
        <v>115</v>
      </c>
      <c r="E97" s="12" t="s">
        <v>117</v>
      </c>
      <c r="F97" s="12" t="s">
        <v>120</v>
      </c>
      <c r="G97" s="12" t="s">
        <v>30</v>
      </c>
      <c r="H97" s="34" t="s">
        <v>5</v>
      </c>
      <c r="I97" s="35">
        <v>20</v>
      </c>
      <c r="J97" s="34" t="s">
        <v>6</v>
      </c>
      <c r="K97" s="14" t="s">
        <v>123</v>
      </c>
      <c r="L97" s="18">
        <v>4624283000</v>
      </c>
      <c r="M97" s="18">
        <v>0</v>
      </c>
      <c r="N97" s="18">
        <v>3610404247.7399998</v>
      </c>
      <c r="O97" s="18">
        <v>1013878752.26</v>
      </c>
      <c r="P97" s="18">
        <v>2135072841.24</v>
      </c>
      <c r="Q97" s="20">
        <f t="shared" si="8"/>
        <v>0.46170894844454807</v>
      </c>
      <c r="R97" s="18">
        <v>15507.24</v>
      </c>
      <c r="S97" s="20">
        <f t="shared" si="9"/>
        <v>3.3534366300678398E-6</v>
      </c>
      <c r="T97" s="7">
        <v>15507.24</v>
      </c>
      <c r="U97" s="20">
        <f t="shared" si="10"/>
        <v>3.3534366300678398E-6</v>
      </c>
    </row>
    <row r="98" spans="1:21" s="5" customFormat="1" ht="11.25" customHeight="1" x14ac:dyDescent="0.2">
      <c r="A98" s="3" t="s">
        <v>109</v>
      </c>
      <c r="B98" s="11" t="s">
        <v>124</v>
      </c>
      <c r="C98" s="11"/>
      <c r="D98" s="11"/>
      <c r="E98" s="11"/>
      <c r="F98" s="11"/>
      <c r="G98" s="11"/>
      <c r="H98" s="32" t="s">
        <v>5</v>
      </c>
      <c r="I98" s="33">
        <v>20</v>
      </c>
      <c r="J98" s="32" t="s">
        <v>6</v>
      </c>
      <c r="K98" s="13" t="s">
        <v>125</v>
      </c>
      <c r="L98" s="17">
        <f t="shared" ref="L98:P100" si="14">+L99</f>
        <v>4341862000</v>
      </c>
      <c r="M98" s="17">
        <f t="shared" si="14"/>
        <v>0</v>
      </c>
      <c r="N98" s="17">
        <f t="shared" si="14"/>
        <v>1442600019.77</v>
      </c>
      <c r="O98" s="17">
        <f t="shared" si="14"/>
        <v>2899261980.23</v>
      </c>
      <c r="P98" s="17">
        <f t="shared" si="14"/>
        <v>1431777199.77</v>
      </c>
      <c r="Q98" s="20">
        <f t="shared" si="8"/>
        <v>0.32976110244176349</v>
      </c>
      <c r="R98" s="17">
        <f>+R99</f>
        <v>31647.77</v>
      </c>
      <c r="S98" s="20">
        <f t="shared" si="9"/>
        <v>7.2889856932348379E-6</v>
      </c>
      <c r="T98" s="17">
        <f>+T99</f>
        <v>31647.77</v>
      </c>
      <c r="U98" s="20">
        <f t="shared" si="10"/>
        <v>7.2889856932348379E-6</v>
      </c>
    </row>
    <row r="99" spans="1:21" s="5" customFormat="1" ht="11.25" customHeight="1" x14ac:dyDescent="0.2">
      <c r="A99" s="3" t="s">
        <v>109</v>
      </c>
      <c r="B99" s="11" t="s">
        <v>124</v>
      </c>
      <c r="C99" s="11" t="s">
        <v>113</v>
      </c>
      <c r="D99" s="11"/>
      <c r="E99" s="11"/>
      <c r="F99" s="11"/>
      <c r="G99" s="11"/>
      <c r="H99" s="32" t="s">
        <v>5</v>
      </c>
      <c r="I99" s="33">
        <v>20</v>
      </c>
      <c r="J99" s="32" t="s">
        <v>6</v>
      </c>
      <c r="K99" s="13" t="s">
        <v>114</v>
      </c>
      <c r="L99" s="17">
        <f t="shared" si="14"/>
        <v>4341862000</v>
      </c>
      <c r="M99" s="17">
        <f t="shared" si="14"/>
        <v>0</v>
      </c>
      <c r="N99" s="17">
        <f t="shared" si="14"/>
        <v>1442600019.77</v>
      </c>
      <c r="O99" s="17">
        <f t="shared" si="14"/>
        <v>2899261980.23</v>
      </c>
      <c r="P99" s="17">
        <f t="shared" si="14"/>
        <v>1431777199.77</v>
      </c>
      <c r="Q99" s="20">
        <f t="shared" si="8"/>
        <v>0.32976110244176349</v>
      </c>
      <c r="R99" s="17">
        <f>+R100</f>
        <v>31647.77</v>
      </c>
      <c r="S99" s="20">
        <f t="shared" si="9"/>
        <v>7.2889856932348379E-6</v>
      </c>
      <c r="T99" s="17">
        <f>+T100</f>
        <v>31647.77</v>
      </c>
      <c r="U99" s="20">
        <f t="shared" si="10"/>
        <v>7.2889856932348379E-6</v>
      </c>
    </row>
    <row r="100" spans="1:21" s="5" customFormat="1" ht="11.25" customHeight="1" x14ac:dyDescent="0.2">
      <c r="A100" s="3" t="s">
        <v>109</v>
      </c>
      <c r="B100" s="11" t="s">
        <v>124</v>
      </c>
      <c r="C100" s="11" t="s">
        <v>113</v>
      </c>
      <c r="D100" s="11" t="s">
        <v>115</v>
      </c>
      <c r="E100" s="11"/>
      <c r="F100" s="11"/>
      <c r="G100" s="11"/>
      <c r="H100" s="32" t="s">
        <v>5</v>
      </c>
      <c r="I100" s="33">
        <v>20</v>
      </c>
      <c r="J100" s="32" t="s">
        <v>6</v>
      </c>
      <c r="K100" s="13" t="s">
        <v>126</v>
      </c>
      <c r="L100" s="17">
        <f t="shared" si="14"/>
        <v>4341862000</v>
      </c>
      <c r="M100" s="17">
        <f t="shared" si="14"/>
        <v>0</v>
      </c>
      <c r="N100" s="17">
        <f t="shared" si="14"/>
        <v>1442600019.77</v>
      </c>
      <c r="O100" s="17">
        <f t="shared" si="14"/>
        <v>2899261980.23</v>
      </c>
      <c r="P100" s="17">
        <f t="shared" si="14"/>
        <v>1431777199.77</v>
      </c>
      <c r="Q100" s="20">
        <f t="shared" si="8"/>
        <v>0.32976110244176349</v>
      </c>
      <c r="R100" s="17">
        <f>+R101</f>
        <v>31647.77</v>
      </c>
      <c r="S100" s="20">
        <f t="shared" si="9"/>
        <v>7.2889856932348379E-6</v>
      </c>
      <c r="T100" s="17">
        <f>+T101</f>
        <v>31647.77</v>
      </c>
      <c r="U100" s="20">
        <f t="shared" si="10"/>
        <v>7.2889856932348379E-6</v>
      </c>
    </row>
    <row r="101" spans="1:21" s="5" customFormat="1" ht="11.25" customHeight="1" x14ac:dyDescent="0.2">
      <c r="A101" s="3" t="s">
        <v>109</v>
      </c>
      <c r="B101" s="11" t="s">
        <v>124</v>
      </c>
      <c r="C101" s="11" t="s">
        <v>113</v>
      </c>
      <c r="D101" s="11" t="s">
        <v>115</v>
      </c>
      <c r="E101" s="11" t="s">
        <v>117</v>
      </c>
      <c r="F101" s="11" t="s">
        <v>0</v>
      </c>
      <c r="G101" s="11" t="s">
        <v>0</v>
      </c>
      <c r="H101" s="32" t="s">
        <v>5</v>
      </c>
      <c r="I101" s="33">
        <v>20</v>
      </c>
      <c r="J101" s="32" t="s">
        <v>6</v>
      </c>
      <c r="K101" s="13" t="s">
        <v>126</v>
      </c>
      <c r="L101" s="17">
        <f>+L102+L104</f>
        <v>4341862000</v>
      </c>
      <c r="M101" s="17">
        <f>+M102+M104</f>
        <v>0</v>
      </c>
      <c r="N101" s="17">
        <f>+N102+N104</f>
        <v>1442600019.77</v>
      </c>
      <c r="O101" s="17">
        <f>+O102+O104</f>
        <v>2899261980.23</v>
      </c>
      <c r="P101" s="17">
        <f>+P102+P104</f>
        <v>1431777199.77</v>
      </c>
      <c r="Q101" s="20">
        <f t="shared" si="8"/>
        <v>0.32976110244176349</v>
      </c>
      <c r="R101" s="17">
        <f>+R102+R104</f>
        <v>31647.77</v>
      </c>
      <c r="S101" s="20">
        <f t="shared" si="9"/>
        <v>7.2889856932348379E-6</v>
      </c>
      <c r="T101" s="17">
        <f>+T102+T104</f>
        <v>31647.77</v>
      </c>
      <c r="U101" s="20">
        <f t="shared" si="10"/>
        <v>7.2889856932348379E-6</v>
      </c>
    </row>
    <row r="102" spans="1:21" s="5" customFormat="1" ht="11.25" customHeight="1" x14ac:dyDescent="0.2">
      <c r="A102" s="3" t="s">
        <v>109</v>
      </c>
      <c r="B102" s="11" t="s">
        <v>124</v>
      </c>
      <c r="C102" s="11" t="s">
        <v>113</v>
      </c>
      <c r="D102" s="11" t="s">
        <v>115</v>
      </c>
      <c r="E102" s="11" t="s">
        <v>117</v>
      </c>
      <c r="F102" s="11" t="s">
        <v>127</v>
      </c>
      <c r="G102" s="11" t="s">
        <v>0</v>
      </c>
      <c r="H102" s="32" t="s">
        <v>5</v>
      </c>
      <c r="I102" s="33">
        <v>20</v>
      </c>
      <c r="J102" s="32" t="s">
        <v>6</v>
      </c>
      <c r="K102" s="13" t="s">
        <v>128</v>
      </c>
      <c r="L102" s="17">
        <f>+L103</f>
        <v>1687977000</v>
      </c>
      <c r="M102" s="17">
        <f>+M103</f>
        <v>0</v>
      </c>
      <c r="N102" s="17">
        <f>+N103</f>
        <v>68663960.75</v>
      </c>
      <c r="O102" s="17">
        <f>+O103</f>
        <v>1619313039.25</v>
      </c>
      <c r="P102" s="17">
        <f>+P103</f>
        <v>64283960.75</v>
      </c>
      <c r="Q102" s="20">
        <f t="shared" ref="Q102:Q133" si="15">+P102/L102</f>
        <v>3.8083434045606074E-2</v>
      </c>
      <c r="R102" s="17">
        <f>+R103</f>
        <v>11960.75</v>
      </c>
      <c r="S102" s="20">
        <f t="shared" ref="S102:S133" si="16">+R102/L102</f>
        <v>7.0858489185575397E-6</v>
      </c>
      <c r="T102" s="17">
        <f>+T103</f>
        <v>11960.75</v>
      </c>
      <c r="U102" s="20">
        <f t="shared" ref="U102:U133" si="17">+T102/L102</f>
        <v>7.0858489185575397E-6</v>
      </c>
    </row>
    <row r="103" spans="1:21" ht="11.25" customHeight="1" x14ac:dyDescent="0.2">
      <c r="A103" s="6" t="s">
        <v>109</v>
      </c>
      <c r="B103" s="12" t="s">
        <v>124</v>
      </c>
      <c r="C103" s="12" t="s">
        <v>113</v>
      </c>
      <c r="D103" s="12" t="s">
        <v>115</v>
      </c>
      <c r="E103" s="12" t="s">
        <v>117</v>
      </c>
      <c r="F103" s="12" t="s">
        <v>127</v>
      </c>
      <c r="G103" s="12" t="s">
        <v>30</v>
      </c>
      <c r="H103" s="34" t="s">
        <v>5</v>
      </c>
      <c r="I103" s="35">
        <v>20</v>
      </c>
      <c r="J103" s="34" t="s">
        <v>6</v>
      </c>
      <c r="K103" s="14" t="s">
        <v>131</v>
      </c>
      <c r="L103" s="18">
        <v>1687977000</v>
      </c>
      <c r="M103" s="18">
        <v>0</v>
      </c>
      <c r="N103" s="18">
        <v>68663960.75</v>
      </c>
      <c r="O103" s="18">
        <v>1619313039.25</v>
      </c>
      <c r="P103" s="18">
        <v>64283960.75</v>
      </c>
      <c r="Q103" s="20">
        <f t="shared" si="15"/>
        <v>3.8083434045606074E-2</v>
      </c>
      <c r="R103" s="18">
        <v>11960.75</v>
      </c>
      <c r="S103" s="20">
        <f t="shared" si="16"/>
        <v>7.0858489185575397E-6</v>
      </c>
      <c r="T103" s="7">
        <v>11960.75</v>
      </c>
      <c r="U103" s="20">
        <f t="shared" si="17"/>
        <v>7.0858489185575397E-6</v>
      </c>
    </row>
    <row r="104" spans="1:21" s="5" customFormat="1" ht="11.25" customHeight="1" x14ac:dyDescent="0.2">
      <c r="A104" s="3" t="s">
        <v>109</v>
      </c>
      <c r="B104" s="11" t="s">
        <v>124</v>
      </c>
      <c r="C104" s="11" t="s">
        <v>113</v>
      </c>
      <c r="D104" s="11" t="s">
        <v>115</v>
      </c>
      <c r="E104" s="11" t="s">
        <v>117</v>
      </c>
      <c r="F104" s="11" t="s">
        <v>129</v>
      </c>
      <c r="G104" s="11" t="s">
        <v>0</v>
      </c>
      <c r="H104" s="32" t="s">
        <v>5</v>
      </c>
      <c r="I104" s="33">
        <v>20</v>
      </c>
      <c r="J104" s="32" t="s">
        <v>6</v>
      </c>
      <c r="K104" s="13" t="s">
        <v>130</v>
      </c>
      <c r="L104" s="17">
        <f>+L105</f>
        <v>2653885000</v>
      </c>
      <c r="M104" s="17">
        <f>+M105</f>
        <v>0</v>
      </c>
      <c r="N104" s="17">
        <f>+N105</f>
        <v>1373936059.02</v>
      </c>
      <c r="O104" s="17">
        <f>+O105</f>
        <v>1279948940.98</v>
      </c>
      <c r="P104" s="17">
        <f>+P105</f>
        <v>1367493239.02</v>
      </c>
      <c r="Q104" s="20">
        <f t="shared" si="15"/>
        <v>0.51527976495590422</v>
      </c>
      <c r="R104" s="17">
        <f>+R105</f>
        <v>19687.02</v>
      </c>
      <c r="S104" s="20">
        <f t="shared" si="16"/>
        <v>7.4181888062218225E-6</v>
      </c>
      <c r="T104" s="17">
        <f>+T105</f>
        <v>19687.02</v>
      </c>
      <c r="U104" s="20">
        <f t="shared" si="17"/>
        <v>7.4181888062218225E-6</v>
      </c>
    </row>
    <row r="105" spans="1:21" ht="11.25" customHeight="1" x14ac:dyDescent="0.2">
      <c r="A105" s="6" t="s">
        <v>109</v>
      </c>
      <c r="B105" s="12" t="s">
        <v>124</v>
      </c>
      <c r="C105" s="12" t="s">
        <v>113</v>
      </c>
      <c r="D105" s="12" t="s">
        <v>115</v>
      </c>
      <c r="E105" s="12" t="s">
        <v>117</v>
      </c>
      <c r="F105" s="12" t="s">
        <v>129</v>
      </c>
      <c r="G105" s="12" t="s">
        <v>30</v>
      </c>
      <c r="H105" s="34" t="s">
        <v>5</v>
      </c>
      <c r="I105" s="35">
        <v>20</v>
      </c>
      <c r="J105" s="34" t="s">
        <v>6</v>
      </c>
      <c r="K105" s="14" t="s">
        <v>132</v>
      </c>
      <c r="L105" s="18">
        <v>2653885000</v>
      </c>
      <c r="M105" s="18">
        <v>0</v>
      </c>
      <c r="N105" s="18">
        <v>1373936059.02</v>
      </c>
      <c r="O105" s="18">
        <v>1279948940.98</v>
      </c>
      <c r="P105" s="18">
        <v>1367493239.02</v>
      </c>
      <c r="Q105" s="20">
        <f t="shared" si="15"/>
        <v>0.51527976495590422</v>
      </c>
      <c r="R105" s="18">
        <v>19687.02</v>
      </c>
      <c r="S105" s="20">
        <f t="shared" si="16"/>
        <v>7.4181888062218225E-6</v>
      </c>
      <c r="T105" s="7">
        <v>19687.02</v>
      </c>
      <c r="U105" s="20">
        <f t="shared" si="17"/>
        <v>7.4181888062218225E-6</v>
      </c>
    </row>
    <row r="106" spans="1:21" ht="15.75" customHeight="1" thickBot="1" x14ac:dyDescent="0.25">
      <c r="A106" s="29"/>
      <c r="B106" s="30"/>
      <c r="C106" s="30"/>
      <c r="D106" s="30"/>
      <c r="E106" s="30"/>
      <c r="F106" s="30"/>
      <c r="G106" s="30"/>
      <c r="H106" s="30"/>
      <c r="I106" s="30"/>
      <c r="J106" s="30"/>
      <c r="K106" s="31" t="s">
        <v>147</v>
      </c>
      <c r="L106" s="22">
        <f>+L6+L85+L89</f>
        <v>44462940000</v>
      </c>
      <c r="M106" s="22">
        <f>+M6+M85+M89</f>
        <v>912774000</v>
      </c>
      <c r="N106" s="22">
        <f>+N6+N85+N89</f>
        <v>32297439997.639999</v>
      </c>
      <c r="O106" s="22">
        <f>+O6+O85+O89</f>
        <v>11252726002.360001</v>
      </c>
      <c r="P106" s="22">
        <f>+P6+P85+P89</f>
        <v>10812283464.949999</v>
      </c>
      <c r="Q106" s="23">
        <f t="shared" si="15"/>
        <v>0.24317518060996413</v>
      </c>
      <c r="R106" s="22">
        <f>+R6+R85+R89</f>
        <v>921971378.80999994</v>
      </c>
      <c r="S106" s="23">
        <f t="shared" si="16"/>
        <v>2.0735726850496166E-2</v>
      </c>
      <c r="T106" s="22">
        <f>+T6+T85+T89</f>
        <v>919780778.80999994</v>
      </c>
      <c r="U106" s="23">
        <f t="shared" si="17"/>
        <v>2.0686458853373169E-2</v>
      </c>
    </row>
    <row r="107" spans="1:21" ht="12" thickTop="1" x14ac:dyDescent="0.2">
      <c r="A107" s="15" t="s">
        <v>0</v>
      </c>
      <c r="C107" s="8"/>
      <c r="D107" s="8"/>
      <c r="E107" s="8"/>
      <c r="F107" s="8"/>
      <c r="G107" s="8"/>
      <c r="H107" s="8"/>
      <c r="I107" s="8"/>
      <c r="J107" s="8"/>
      <c r="K107" s="9"/>
      <c r="L107" s="8"/>
      <c r="M107" s="8"/>
      <c r="N107" s="8" t="s">
        <v>0</v>
      </c>
      <c r="O107" s="8" t="s">
        <v>0</v>
      </c>
      <c r="P107" s="8" t="s">
        <v>0</v>
      </c>
      <c r="Q107" s="10"/>
      <c r="R107" s="8" t="s">
        <v>0</v>
      </c>
      <c r="S107" s="10"/>
      <c r="T107" s="8" t="s">
        <v>0</v>
      </c>
      <c r="U107" s="2"/>
    </row>
    <row r="108" spans="1:21" ht="11.25" x14ac:dyDescent="0.2">
      <c r="B108" s="13" t="s">
        <v>135</v>
      </c>
      <c r="N108" s="18"/>
      <c r="O108" s="18"/>
      <c r="P108" s="18"/>
      <c r="R108" s="18"/>
      <c r="T108" s="18"/>
      <c r="U108" s="2"/>
    </row>
    <row r="109" spans="1:21" ht="11.25" x14ac:dyDescent="0.2">
      <c r="N109" s="18"/>
      <c r="O109" s="18"/>
      <c r="P109" s="18"/>
      <c r="Q109" s="18"/>
      <c r="R109" s="18"/>
      <c r="S109" s="18"/>
      <c r="T109" s="18"/>
      <c r="U109" s="2"/>
    </row>
    <row r="110" spans="1:21" ht="11.25" x14ac:dyDescent="0.2">
      <c r="U110" s="2"/>
    </row>
    <row r="111" spans="1:21" ht="11.25" x14ac:dyDescent="0.2">
      <c r="U111" s="2"/>
    </row>
    <row r="112" spans="1:21" ht="11.25" x14ac:dyDescent="0.2">
      <c r="U112" s="2"/>
    </row>
    <row r="113" spans="21:21" ht="11.25" x14ac:dyDescent="0.2">
      <c r="U113" s="2"/>
    </row>
    <row r="114" spans="21:21" ht="11.25" x14ac:dyDescent="0.2">
      <c r="U114" s="2"/>
    </row>
    <row r="115" spans="21:21" ht="11.25" x14ac:dyDescent="0.2">
      <c r="U115" s="2"/>
    </row>
    <row r="116" spans="21:21" ht="11.25" x14ac:dyDescent="0.2">
      <c r="U116" s="2"/>
    </row>
    <row r="117" spans="21:21" ht="11.25" x14ac:dyDescent="0.2">
      <c r="U117" s="2"/>
    </row>
    <row r="118" spans="21:21" ht="11.25" x14ac:dyDescent="0.2">
      <c r="U118" s="2"/>
    </row>
    <row r="119" spans="21:21" ht="11.25" x14ac:dyDescent="0.2">
      <c r="U119" s="2"/>
    </row>
    <row r="120" spans="21:21" ht="11.25" x14ac:dyDescent="0.2">
      <c r="U120" s="2"/>
    </row>
    <row r="121" spans="21:21" ht="11.25" x14ac:dyDescent="0.2">
      <c r="U121" s="2"/>
    </row>
    <row r="122" spans="21:21" ht="11.25" x14ac:dyDescent="0.2">
      <c r="U122" s="2"/>
    </row>
    <row r="123" spans="21:21" ht="11.25" x14ac:dyDescent="0.2">
      <c r="U123" s="2"/>
    </row>
    <row r="124" spans="21:21" ht="11.25" x14ac:dyDescent="0.2">
      <c r="U124" s="2"/>
    </row>
    <row r="125" spans="21:21" ht="11.25" x14ac:dyDescent="0.2">
      <c r="U125" s="2"/>
    </row>
    <row r="126" spans="21:21" ht="11.25" x14ac:dyDescent="0.2">
      <c r="U126" s="2"/>
    </row>
    <row r="127" spans="21:21" ht="11.25" x14ac:dyDescent="0.2">
      <c r="U127" s="2"/>
    </row>
    <row r="128" spans="21:21" ht="11.25" x14ac:dyDescent="0.2">
      <c r="U128" s="2"/>
    </row>
    <row r="129" spans="21:21" ht="11.25" x14ac:dyDescent="0.2">
      <c r="U129" s="2"/>
    </row>
    <row r="130" spans="21:21" ht="11.25" x14ac:dyDescent="0.2">
      <c r="U130" s="2"/>
    </row>
    <row r="131" spans="21:21" ht="11.25" x14ac:dyDescent="0.2">
      <c r="U131" s="2"/>
    </row>
  </sheetData>
  <mergeCells count="15">
    <mergeCell ref="A1:T1"/>
    <mergeCell ref="A2:T2"/>
    <mergeCell ref="P4:Q4"/>
    <mergeCell ref="N4:N5"/>
    <mergeCell ref="O4:O5"/>
    <mergeCell ref="M4:M5"/>
    <mergeCell ref="L4:L5"/>
    <mergeCell ref="R4:S4"/>
    <mergeCell ref="T4:U4"/>
    <mergeCell ref="A4:A5"/>
    <mergeCell ref="B4:G5"/>
    <mergeCell ref="K4:K5"/>
    <mergeCell ref="J4:J5"/>
    <mergeCell ref="H4:H5"/>
    <mergeCell ref="I4:I5"/>
  </mergeCells>
  <phoneticPr fontId="8" type="noConversion"/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  <ignoredErrors>
    <ignoredError sqref="B104:G105 E7:G35 B7:D36 B37:G92 B97:G97 B94:G94 B98:G100 B96:G96 B102:G102 B93:G93 B103:G103 B101:G101 B95:G95" numberStoredAsText="1"/>
    <ignoredError sqref="L8 M10:N10 P8:P10 T8 P101 P93 L93:O93 L101:O101 M8:O9 T101 Q6:S10 Q20:S29 Q37:S57 Q60:S78 T93 Q93:S93 Q79:S92 Q94:S99 Q100:S106" formula="1"/>
    <ignoredError sqref="O10" formula="1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ejec.pptal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Nohora Castiblanco Solano</dc:creator>
  <cp:lastModifiedBy>Nohora Castiblanco Solano</cp:lastModifiedBy>
  <dcterms:created xsi:type="dcterms:W3CDTF">2022-02-11T15:28:49Z</dcterms:created>
  <dcterms:modified xsi:type="dcterms:W3CDTF">2022-02-14T20:38:56Z</dcterms:modified>
</cp:coreProperties>
</file>