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Juan Manuel Velasco\Desktop\Avisos\"/>
    </mc:Choice>
  </mc:AlternateContent>
  <bookViews>
    <workbookView xWindow="0" yWindow="0" windowWidth="16815" windowHeight="7455" tabRatio="854" activeTab="1"/>
  </bookViews>
  <sheets>
    <sheet name="Formulario 1.2 - Ingresos F.E " sheetId="10" r:id="rId1"/>
    <sheet name="Formulario 1.2A-Cálculo I-F.E" sheetId="18" r:id="rId2"/>
    <sheet name="Formulario 2- Gasto" sheetId="7" r:id="rId3"/>
    <sheet name="Formulario 3-Clas. Económica" sheetId="16" r:id="rId4"/>
    <sheet name="DESPLEGABLES" sheetId="2" r:id="rId5"/>
  </sheets>
  <externalReferences>
    <externalReference r:id="rId6"/>
    <externalReference r:id="rId7"/>
  </externalReferences>
  <definedNames>
    <definedName name="_xlnm._FilterDatabase" localSheetId="2" hidden="1">'Formulario 2- Gasto'!$A$14:$XEN$696</definedName>
    <definedName name="_ftn1" localSheetId="4">DESPLEGABLES!$Y$71</definedName>
    <definedName name="_ftnref1" localSheetId="4">DESPLEGABLES!$Y$62</definedName>
    <definedName name="activo" localSheetId="1">[1]DESPLEGABLES!#REF!</definedName>
    <definedName name="activo" localSheetId="3">DESPLEGABLES!#REF!</definedName>
    <definedName name="activo">DESPLEGABLES!#REF!</definedName>
    <definedName name="bien_o_servicio" localSheetId="1">[1]DESPLEGABLES!#REF!</definedName>
    <definedName name="bien_o_servicio" localSheetId="3">DESPLEGABLES!#REF!</definedName>
    <definedName name="bien_o_servicio">DESPLEGABLES!#REF!</definedName>
    <definedName name="CPC" localSheetId="1">[1]DESPLEGABLES!#REF!</definedName>
    <definedName name="CPC" localSheetId="3">DESPLEGABLES!#REF!</definedName>
    <definedName name="CPC">DESPLEGABLES!#REF!</definedName>
    <definedName name="Derechos_administrativos" localSheetId="1">[1]DESPLEGABLES!#REF!</definedName>
    <definedName name="Derechos_administrativos" localSheetId="3">DESPLEGABLES!#REF!</definedName>
    <definedName name="Derechos_administrativos">DESPLEGABLES!#REF!</definedName>
    <definedName name="Fondos" localSheetId="1">[1]DESPLEGABLES!#REF!</definedName>
    <definedName name="Fondos" localSheetId="3">DESPLEGABLES!#REF!</definedName>
    <definedName name="Fondos">DESPLEGABLES!#REF!</definedName>
    <definedName name="TIPO_DE_INGRESO" localSheetId="1">[1]DESPLEGABLES!#REF!</definedName>
    <definedName name="TIPO_DE_INGRESO" localSheetId="3">DESPLEGABLES!#REF!</definedName>
    <definedName name="TIPO_DE_INGRESO">DESPLEGABLES!#REF!</definedName>
    <definedName name="TIPO_DE_INGRESO_A_REGISTRAR" localSheetId="1">[1]DESPLEGABLES!#REF!</definedName>
    <definedName name="TIPO_DE_INGRESO_A_REGISTRAR" localSheetId="3">DESPLEGABLES!#REF!</definedName>
    <definedName name="TIPO_DE_INGRESO_A_REGISTRAR">DESPLEGABLES!#REF!</definedName>
    <definedName name="TIPO_INGRESO" localSheetId="1">[1]DESPLEGABLES!#REF!</definedName>
    <definedName name="TIPO_INGRESO" localSheetId="3">DESPLEGABLES!#REF!</definedName>
    <definedName name="TIPO_INGRESO">DESPLEGABLES!#REF!</definedName>
    <definedName name="Ventas_de_establecimientos_de_mercado" localSheetId="1">[1]DESPLEGABLES!#REF!</definedName>
    <definedName name="Ventas_de_establecimientos_de_mercado" localSheetId="3">DESPLEGABLES!#REF!</definedName>
    <definedName name="Ventas_de_establecimientos_de_mercado">DESPLEGABLES!#REF!</definedName>
    <definedName name="Ventas_incidentales_de_establecimiento_no_de_mercado" localSheetId="1">[1]DESPLEGABLES!#REF!</definedName>
    <definedName name="Ventas_incidentales_de_establecimiento_no_de_mercado" localSheetId="3">DESPLEGABLES!#REF!</definedName>
    <definedName name="Ventas_incidentales_de_establecimiento_no_de_mercado">DESPLEGABLES!#REF!</definedName>
    <definedName name="Ventas_incidentales_de_establecimientos_no_de_mercado" localSheetId="1">[1]DESPLEGABLES!#REF!</definedName>
    <definedName name="Ventas_incidentales_de_establecimientos_no_de_mercado" localSheetId="3">DESPLEGABLES!#REF!</definedName>
    <definedName name="Ventas_incidentales_de_establecimientos_no_de_mercado">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9" i="18" l="1"/>
  <c r="D109" i="18"/>
  <c r="M108" i="18"/>
  <c r="K108" i="18"/>
  <c r="N108" i="18" s="1"/>
  <c r="I108" i="18"/>
  <c r="F108" i="18"/>
  <c r="M107" i="18"/>
  <c r="N107" i="18" s="1"/>
  <c r="K107" i="18"/>
  <c r="O107" i="18" s="1"/>
  <c r="I107" i="18"/>
  <c r="F107" i="18"/>
  <c r="O106" i="18"/>
  <c r="M106" i="18"/>
  <c r="K106" i="18"/>
  <c r="N106" i="18" s="1"/>
  <c r="I106" i="18"/>
  <c r="F106" i="18"/>
  <c r="N105" i="18"/>
  <c r="M105" i="18"/>
  <c r="K105" i="18"/>
  <c r="O105" i="18" s="1"/>
  <c r="I105" i="18"/>
  <c r="F105" i="18"/>
  <c r="M104" i="18"/>
  <c r="K104" i="18"/>
  <c r="N104" i="18" s="1"/>
  <c r="I104" i="18"/>
  <c r="I109" i="18" s="1"/>
  <c r="I103" i="18" s="1"/>
  <c r="F104" i="18"/>
  <c r="G102" i="18"/>
  <c r="D102" i="18"/>
  <c r="M101" i="18"/>
  <c r="K101" i="18"/>
  <c r="I101" i="18"/>
  <c r="F101" i="18"/>
  <c r="O100" i="18"/>
  <c r="N100" i="18"/>
  <c r="M100" i="18"/>
  <c r="K100" i="18"/>
  <c r="I100" i="18"/>
  <c r="F100" i="18"/>
  <c r="M99" i="18"/>
  <c r="K99" i="18"/>
  <c r="I99" i="18"/>
  <c r="F99" i="18"/>
  <c r="O98" i="18"/>
  <c r="N98" i="18"/>
  <c r="M98" i="18"/>
  <c r="K98" i="18"/>
  <c r="I98" i="18"/>
  <c r="F98" i="18"/>
  <c r="F102" i="18" s="1"/>
  <c r="M97" i="18"/>
  <c r="K97" i="18"/>
  <c r="I97" i="18"/>
  <c r="F97" i="18"/>
  <c r="O96" i="18"/>
  <c r="N96" i="18"/>
  <c r="M96" i="18"/>
  <c r="K96" i="18"/>
  <c r="I96" i="18"/>
  <c r="F96" i="18"/>
  <c r="M95" i="18"/>
  <c r="K95" i="18"/>
  <c r="I95" i="18"/>
  <c r="F95" i="18"/>
  <c r="G94" i="18"/>
  <c r="D94" i="18"/>
  <c r="N93" i="18"/>
  <c r="M93" i="18"/>
  <c r="K93" i="18"/>
  <c r="O93" i="18" s="1"/>
  <c r="I93" i="18"/>
  <c r="F93" i="18"/>
  <c r="M92" i="18"/>
  <c r="K92" i="18"/>
  <c r="N92" i="18" s="1"/>
  <c r="I92" i="18"/>
  <c r="F92" i="18"/>
  <c r="M91" i="18"/>
  <c r="N91" i="18" s="1"/>
  <c r="K91" i="18"/>
  <c r="O91" i="18" s="1"/>
  <c r="I91" i="18"/>
  <c r="F91" i="18"/>
  <c r="O90" i="18"/>
  <c r="M90" i="18"/>
  <c r="K90" i="18"/>
  <c r="N90" i="18" s="1"/>
  <c r="I90" i="18"/>
  <c r="F90" i="18"/>
  <c r="N89" i="18"/>
  <c r="M89" i="18"/>
  <c r="K89" i="18"/>
  <c r="O89" i="18" s="1"/>
  <c r="I89" i="18"/>
  <c r="F89" i="18"/>
  <c r="M88" i="18"/>
  <c r="K88" i="18"/>
  <c r="N88" i="18" s="1"/>
  <c r="I88" i="18"/>
  <c r="F88" i="18"/>
  <c r="M87" i="18"/>
  <c r="N87" i="18" s="1"/>
  <c r="K87" i="18"/>
  <c r="K94" i="18" s="1"/>
  <c r="I87" i="18"/>
  <c r="F87" i="18"/>
  <c r="F94" i="18" s="1"/>
  <c r="I86" i="18"/>
  <c r="G86" i="18"/>
  <c r="D86" i="18"/>
  <c r="O85" i="18"/>
  <c r="N85" i="18"/>
  <c r="M85" i="18"/>
  <c r="K85" i="18"/>
  <c r="I85" i="18"/>
  <c r="F85" i="18"/>
  <c r="M84" i="18"/>
  <c r="K84" i="18"/>
  <c r="I84" i="18"/>
  <c r="F84" i="18"/>
  <c r="O83" i="18"/>
  <c r="N83" i="18"/>
  <c r="M83" i="18"/>
  <c r="K83" i="18"/>
  <c r="I83" i="18"/>
  <c r="F83" i="18"/>
  <c r="M82" i="18"/>
  <c r="K82" i="18"/>
  <c r="I82" i="18"/>
  <c r="F82" i="18"/>
  <c r="O81" i="18"/>
  <c r="N81" i="18"/>
  <c r="M81" i="18"/>
  <c r="K81" i="18"/>
  <c r="I81" i="18"/>
  <c r="F81" i="18"/>
  <c r="M80" i="18"/>
  <c r="K80" i="18"/>
  <c r="I80" i="18"/>
  <c r="F80" i="18"/>
  <c r="O79" i="18"/>
  <c r="N79" i="18"/>
  <c r="M79" i="18"/>
  <c r="K79" i="18"/>
  <c r="K86" i="18" s="1"/>
  <c r="I79" i="18"/>
  <c r="F79" i="18"/>
  <c r="G77" i="18"/>
  <c r="D77" i="18"/>
  <c r="M76" i="18"/>
  <c r="K76" i="18"/>
  <c r="N76" i="18" s="1"/>
  <c r="I76" i="18"/>
  <c r="F76" i="18"/>
  <c r="M75" i="18"/>
  <c r="N75" i="18" s="1"/>
  <c r="K75" i="18"/>
  <c r="O75" i="18" s="1"/>
  <c r="I75" i="18"/>
  <c r="F75" i="18"/>
  <c r="O74" i="18"/>
  <c r="M74" i="18"/>
  <c r="K74" i="18"/>
  <c r="N74" i="18" s="1"/>
  <c r="I74" i="18"/>
  <c r="F74" i="18"/>
  <c r="N73" i="18"/>
  <c r="M73" i="18"/>
  <c r="K73" i="18"/>
  <c r="O73" i="18" s="1"/>
  <c r="I73" i="18"/>
  <c r="F73" i="18"/>
  <c r="M72" i="18"/>
  <c r="K72" i="18"/>
  <c r="N72" i="18" s="1"/>
  <c r="I72" i="18"/>
  <c r="F72" i="18"/>
  <c r="M71" i="18"/>
  <c r="N71" i="18" s="1"/>
  <c r="K71" i="18"/>
  <c r="O71" i="18" s="1"/>
  <c r="I71" i="18"/>
  <c r="F71" i="18"/>
  <c r="O70" i="18"/>
  <c r="M70" i="18"/>
  <c r="K70" i="18"/>
  <c r="N70" i="18" s="1"/>
  <c r="I70" i="18"/>
  <c r="I77" i="18" s="1"/>
  <c r="F70" i="18"/>
  <c r="G69" i="18"/>
  <c r="D69" i="18"/>
  <c r="M68" i="18"/>
  <c r="K68" i="18"/>
  <c r="I68" i="18"/>
  <c r="F68" i="18"/>
  <c r="O67" i="18"/>
  <c r="N67" i="18"/>
  <c r="M67" i="18"/>
  <c r="K67" i="18"/>
  <c r="I67" i="18"/>
  <c r="F67" i="18"/>
  <c r="M66" i="18"/>
  <c r="K66" i="18"/>
  <c r="I66" i="18"/>
  <c r="F66" i="18"/>
  <c r="O65" i="18"/>
  <c r="N65" i="18"/>
  <c r="M65" i="18"/>
  <c r="K65" i="18"/>
  <c r="I65" i="18"/>
  <c r="F65" i="18"/>
  <c r="F69" i="18" s="1"/>
  <c r="M64" i="18"/>
  <c r="K64" i="18"/>
  <c r="I64" i="18"/>
  <c r="F64" i="18"/>
  <c r="O63" i="18"/>
  <c r="N63" i="18"/>
  <c r="M63" i="18"/>
  <c r="K63" i="18"/>
  <c r="I63" i="18"/>
  <c r="F63" i="18"/>
  <c r="M62" i="18"/>
  <c r="K62" i="18"/>
  <c r="I62" i="18"/>
  <c r="F62" i="18"/>
  <c r="G61" i="18"/>
  <c r="D61" i="18"/>
  <c r="N60" i="18"/>
  <c r="M60" i="18"/>
  <c r="K60" i="18"/>
  <c r="O60" i="18" s="1"/>
  <c r="I60" i="18"/>
  <c r="F60" i="18"/>
  <c r="M59" i="18"/>
  <c r="K59" i="18"/>
  <c r="N59" i="18" s="1"/>
  <c r="I59" i="18"/>
  <c r="F59" i="18"/>
  <c r="M58" i="18"/>
  <c r="N58" i="18" s="1"/>
  <c r="K58" i="18"/>
  <c r="O58" i="18" s="1"/>
  <c r="I58" i="18"/>
  <c r="F58" i="18"/>
  <c r="O57" i="18"/>
  <c r="M57" i="18"/>
  <c r="K57" i="18"/>
  <c r="N57" i="18" s="1"/>
  <c r="I57" i="18"/>
  <c r="F57" i="18"/>
  <c r="O56" i="18"/>
  <c r="M56" i="18"/>
  <c r="N56" i="18" s="1"/>
  <c r="K56" i="18"/>
  <c r="I56" i="18"/>
  <c r="F56" i="18"/>
  <c r="M55" i="18"/>
  <c r="K55" i="18"/>
  <c r="N55" i="18" s="1"/>
  <c r="I55" i="18"/>
  <c r="F55" i="18"/>
  <c r="O54" i="18"/>
  <c r="N54" i="18"/>
  <c r="N61" i="18" s="1"/>
  <c r="M54" i="18"/>
  <c r="K54" i="18"/>
  <c r="I54" i="18"/>
  <c r="F54" i="18"/>
  <c r="F61" i="18" s="1"/>
  <c r="G51" i="18"/>
  <c r="D51" i="18"/>
  <c r="O50" i="18"/>
  <c r="O51" i="18" s="1"/>
  <c r="O49" i="18" s="1"/>
  <c r="N50" i="18"/>
  <c r="N51" i="18" s="1"/>
  <c r="N49" i="18" s="1"/>
  <c r="M50" i="18"/>
  <c r="K50" i="18"/>
  <c r="K51" i="18" s="1"/>
  <c r="I50" i="18"/>
  <c r="I51" i="18" s="1"/>
  <c r="I49" i="18" s="1"/>
  <c r="F50" i="18"/>
  <c r="F51" i="18" s="1"/>
  <c r="F49" i="18"/>
  <c r="G48" i="18"/>
  <c r="F48" i="18"/>
  <c r="D48" i="18"/>
  <c r="M47" i="18"/>
  <c r="K47" i="18"/>
  <c r="K48" i="18" s="1"/>
  <c r="I47" i="18"/>
  <c r="I48" i="18" s="1"/>
  <c r="F47" i="18"/>
  <c r="K46" i="18"/>
  <c r="G46" i="18"/>
  <c r="D46" i="18"/>
  <c r="M45" i="18"/>
  <c r="K45" i="18"/>
  <c r="I45" i="18"/>
  <c r="F45" i="18"/>
  <c r="O44" i="18"/>
  <c r="N44" i="18"/>
  <c r="M44" i="18"/>
  <c r="K44" i="18"/>
  <c r="I44" i="18"/>
  <c r="I46" i="18" s="1"/>
  <c r="I43" i="18" s="1"/>
  <c r="I42" i="18" s="1"/>
  <c r="F44" i="18"/>
  <c r="F46" i="18" s="1"/>
  <c r="F43" i="18" s="1"/>
  <c r="F42" i="18" s="1"/>
  <c r="I41" i="18"/>
  <c r="I38" i="18" s="1"/>
  <c r="G41" i="18"/>
  <c r="D41" i="18"/>
  <c r="M40" i="18"/>
  <c r="K40" i="18"/>
  <c r="N40" i="18" s="1"/>
  <c r="I40" i="18"/>
  <c r="F40" i="18"/>
  <c r="O39" i="18"/>
  <c r="N39" i="18"/>
  <c r="N41" i="18" s="1"/>
  <c r="N38" i="18" s="1"/>
  <c r="M39" i="18"/>
  <c r="K39" i="18"/>
  <c r="I39" i="18"/>
  <c r="F39" i="18"/>
  <c r="F41" i="18" s="1"/>
  <c r="F38" i="18" s="1"/>
  <c r="I37" i="18"/>
  <c r="I33" i="18" s="1"/>
  <c r="G37" i="18"/>
  <c r="D37" i="18"/>
  <c r="O36" i="18"/>
  <c r="N36" i="18"/>
  <c r="M36" i="18"/>
  <c r="K36" i="18"/>
  <c r="I36" i="18"/>
  <c r="F36" i="18"/>
  <c r="M35" i="18"/>
  <c r="K35" i="18"/>
  <c r="I35" i="18"/>
  <c r="F35" i="18"/>
  <c r="M34" i="18"/>
  <c r="K34" i="18"/>
  <c r="K37" i="18" s="1"/>
  <c r="F34" i="18"/>
  <c r="G32" i="18"/>
  <c r="D32" i="18"/>
  <c r="M31" i="18"/>
  <c r="K31" i="18"/>
  <c r="I31" i="18"/>
  <c r="F31" i="18"/>
  <c r="O30" i="18"/>
  <c r="N30" i="18"/>
  <c r="M30" i="18"/>
  <c r="K30" i="18"/>
  <c r="I30" i="18"/>
  <c r="I32" i="18" s="1"/>
  <c r="I29" i="18" s="1"/>
  <c r="F30" i="18"/>
  <c r="F32" i="18" s="1"/>
  <c r="F29" i="18" s="1"/>
  <c r="K28" i="18"/>
  <c r="G28" i="18"/>
  <c r="F28" i="18"/>
  <c r="F26" i="18" s="1"/>
  <c r="D28" i="18"/>
  <c r="M27" i="18"/>
  <c r="K27" i="18"/>
  <c r="N27" i="18" s="1"/>
  <c r="N28" i="18" s="1"/>
  <c r="N26" i="18" s="1"/>
  <c r="I27" i="18"/>
  <c r="I28" i="18" s="1"/>
  <c r="I26" i="18" s="1"/>
  <c r="F27" i="18"/>
  <c r="G25" i="18"/>
  <c r="D25" i="18"/>
  <c r="M24" i="18"/>
  <c r="N24" i="18" s="1"/>
  <c r="K24" i="18"/>
  <c r="O24" i="18" s="1"/>
  <c r="I24" i="18"/>
  <c r="F24" i="18"/>
  <c r="O23" i="18"/>
  <c r="O25" i="18" s="1"/>
  <c r="O22" i="18" s="1"/>
  <c r="M23" i="18"/>
  <c r="K23" i="18"/>
  <c r="N23" i="18" s="1"/>
  <c r="N25" i="18" s="1"/>
  <c r="N22" i="18" s="1"/>
  <c r="I23" i="18"/>
  <c r="I25" i="18" s="1"/>
  <c r="I22" i="18" s="1"/>
  <c r="I21" i="18" s="1"/>
  <c r="F23" i="18"/>
  <c r="F25" i="18" s="1"/>
  <c r="F22" i="18" s="1"/>
  <c r="K19" i="18"/>
  <c r="G19" i="18"/>
  <c r="F19" i="18"/>
  <c r="F17" i="18" s="1"/>
  <c r="F16" i="18" s="1"/>
  <c r="D19" i="18"/>
  <c r="M18" i="18"/>
  <c r="K18" i="18"/>
  <c r="N18" i="18" s="1"/>
  <c r="N19" i="18" s="1"/>
  <c r="N17" i="18" s="1"/>
  <c r="N16" i="18" s="1"/>
  <c r="I18" i="18"/>
  <c r="I19" i="18" s="1"/>
  <c r="I17" i="18" s="1"/>
  <c r="I16" i="18" s="1"/>
  <c r="F18" i="18"/>
  <c r="B6" i="18"/>
  <c r="N94" i="18" l="1"/>
  <c r="F21" i="18"/>
  <c r="O31" i="18"/>
  <c r="O32" i="18" s="1"/>
  <c r="O29" i="18" s="1"/>
  <c r="N31" i="18"/>
  <c r="N32" i="18" s="1"/>
  <c r="N29" i="18" s="1"/>
  <c r="N21" i="18" s="1"/>
  <c r="N20" i="18" s="1"/>
  <c r="K25" i="18"/>
  <c r="K32" i="18"/>
  <c r="F37" i="18"/>
  <c r="F33" i="18" s="1"/>
  <c r="O41" i="18"/>
  <c r="O38" i="18" s="1"/>
  <c r="N47" i="18"/>
  <c r="N48" i="18" s="1"/>
  <c r="I61" i="18"/>
  <c r="F77" i="18"/>
  <c r="F53" i="18" s="1"/>
  <c r="F52" i="18" s="1"/>
  <c r="O77" i="18"/>
  <c r="N109" i="18"/>
  <c r="N103" i="18" s="1"/>
  <c r="O62" i="18"/>
  <c r="N62" i="18"/>
  <c r="N69" i="18" s="1"/>
  <c r="N53" i="18" s="1"/>
  <c r="N52" i="18" s="1"/>
  <c r="O82" i="18"/>
  <c r="N82" i="18"/>
  <c r="O95" i="18"/>
  <c r="N95" i="18"/>
  <c r="N102" i="18" s="1"/>
  <c r="O35" i="18"/>
  <c r="O37" i="18" s="1"/>
  <c r="O33" i="18" s="1"/>
  <c r="N35" i="18"/>
  <c r="N37" i="18" s="1"/>
  <c r="N33" i="18" s="1"/>
  <c r="O40" i="18"/>
  <c r="K41" i="18"/>
  <c r="O47" i="18"/>
  <c r="O48" i="18" s="1"/>
  <c r="K61" i="18"/>
  <c r="O55" i="18"/>
  <c r="O61" i="18" s="1"/>
  <c r="O64" i="18"/>
  <c r="N64" i="18"/>
  <c r="O68" i="18"/>
  <c r="N68" i="18"/>
  <c r="F86" i="18"/>
  <c r="F78" i="18" s="1"/>
  <c r="O80" i="18"/>
  <c r="N80" i="18"/>
  <c r="N86" i="18" s="1"/>
  <c r="N78" i="18" s="1"/>
  <c r="O84" i="18"/>
  <c r="N84" i="18"/>
  <c r="O97" i="18"/>
  <c r="N97" i="18"/>
  <c r="O101" i="18"/>
  <c r="N101" i="18"/>
  <c r="O66" i="18"/>
  <c r="N66" i="18"/>
  <c r="O99" i="18"/>
  <c r="N99" i="18"/>
  <c r="O18" i="18"/>
  <c r="O19" i="18" s="1"/>
  <c r="O17" i="18" s="1"/>
  <c r="O16" i="18" s="1"/>
  <c r="O27" i="18"/>
  <c r="O28" i="18" s="1"/>
  <c r="O26" i="18" s="1"/>
  <c r="O45" i="18"/>
  <c r="O46" i="18" s="1"/>
  <c r="O43" i="18" s="1"/>
  <c r="O42" i="18" s="1"/>
  <c r="N45" i="18"/>
  <c r="N46" i="18" s="1"/>
  <c r="N43" i="18" s="1"/>
  <c r="N42" i="18" s="1"/>
  <c r="O59" i="18"/>
  <c r="I69" i="18"/>
  <c r="K69" i="18"/>
  <c r="N77" i="18"/>
  <c r="O72" i="18"/>
  <c r="O76" i="18"/>
  <c r="K77" i="18"/>
  <c r="I94" i="18"/>
  <c r="I78" i="18" s="1"/>
  <c r="O88" i="18"/>
  <c r="O92" i="18"/>
  <c r="I102" i="18"/>
  <c r="K102" i="18"/>
  <c r="F109" i="18"/>
  <c r="F103" i="18" s="1"/>
  <c r="O104" i="18"/>
  <c r="O108" i="18"/>
  <c r="K109" i="18"/>
  <c r="O87" i="18"/>
  <c r="C23" i="16"/>
  <c r="C19" i="16"/>
  <c r="C21" i="16"/>
  <c r="C15" i="16"/>
  <c r="O21" i="18" l="1"/>
  <c r="F20" i="18"/>
  <c r="O109" i="18"/>
  <c r="O103" i="18" s="1"/>
  <c r="O102" i="18"/>
  <c r="O86" i="18"/>
  <c r="O78" i="18" s="1"/>
  <c r="I53" i="18"/>
  <c r="I52" i="18" s="1"/>
  <c r="I20" i="18" s="1"/>
  <c r="O69" i="18"/>
  <c r="O53" i="18" s="1"/>
  <c r="O52" i="18" s="1"/>
  <c r="O94" i="18"/>
  <c r="F52" i="7"/>
  <c r="M52" i="7"/>
  <c r="L52" i="7"/>
  <c r="J52" i="7"/>
  <c r="I52" i="7"/>
  <c r="G52" i="7"/>
  <c r="O20" i="18" l="1"/>
  <c r="N58" i="7"/>
  <c r="K58" i="7"/>
  <c r="H58" i="7"/>
  <c r="F7" i="10" l="1"/>
  <c r="E6" i="7"/>
  <c r="D6" i="16"/>
  <c r="N216" i="7" l="1"/>
  <c r="K216" i="7"/>
  <c r="H216" i="7"/>
  <c r="N474" i="7" l="1"/>
  <c r="K474" i="7"/>
  <c r="H474" i="7"/>
  <c r="N473" i="7"/>
  <c r="K473" i="7"/>
  <c r="H473" i="7"/>
  <c r="N472" i="7"/>
  <c r="K472" i="7"/>
  <c r="H472" i="7"/>
  <c r="N471" i="7"/>
  <c r="K471" i="7"/>
  <c r="H471" i="7"/>
  <c r="N470" i="7"/>
  <c r="K470" i="7"/>
  <c r="H470" i="7"/>
  <c r="N469" i="7"/>
  <c r="K469" i="7"/>
  <c r="H469" i="7"/>
  <c r="N468" i="7"/>
  <c r="K468" i="7"/>
  <c r="H468" i="7"/>
  <c r="N467" i="7"/>
  <c r="K467" i="7"/>
  <c r="H467" i="7"/>
  <c r="N466" i="7"/>
  <c r="K466" i="7"/>
  <c r="H466" i="7"/>
  <c r="N465" i="7"/>
  <c r="K465" i="7"/>
  <c r="H465" i="7"/>
  <c r="N464" i="7"/>
  <c r="K464" i="7"/>
  <c r="H464" i="7"/>
  <c r="N463" i="7"/>
  <c r="K463" i="7"/>
  <c r="H463" i="7"/>
  <c r="N462" i="7"/>
  <c r="K462" i="7"/>
  <c r="H462" i="7"/>
  <c r="N461" i="7"/>
  <c r="K461" i="7"/>
  <c r="H461" i="7"/>
  <c r="N460" i="7"/>
  <c r="K460" i="7"/>
  <c r="H460" i="7"/>
  <c r="N459" i="7"/>
  <c r="K459" i="7"/>
  <c r="H459" i="7"/>
  <c r="N458" i="7"/>
  <c r="K458" i="7"/>
  <c r="H458" i="7"/>
  <c r="N457" i="7"/>
  <c r="K457" i="7"/>
  <c r="H457" i="7"/>
  <c r="N456" i="7"/>
  <c r="K456" i="7"/>
  <c r="H456" i="7"/>
  <c r="N455" i="7"/>
  <c r="K455" i="7"/>
  <c r="H455" i="7"/>
  <c r="N454" i="7"/>
  <c r="K454" i="7"/>
  <c r="H454" i="7"/>
  <c r="N453" i="7"/>
  <c r="K453" i="7"/>
  <c r="H453" i="7"/>
  <c r="N452" i="7"/>
  <c r="K452" i="7"/>
  <c r="H452" i="7"/>
  <c r="N451" i="7"/>
  <c r="K451" i="7"/>
  <c r="H451" i="7"/>
  <c r="N450" i="7"/>
  <c r="K450" i="7"/>
  <c r="H450" i="7"/>
  <c r="N449" i="7"/>
  <c r="K449" i="7"/>
  <c r="H449" i="7"/>
  <c r="N448" i="7"/>
  <c r="K448" i="7"/>
  <c r="H448" i="7"/>
  <c r="N447" i="7"/>
  <c r="K447" i="7"/>
  <c r="H447" i="7"/>
  <c r="N446" i="7"/>
  <c r="K446" i="7"/>
  <c r="H446" i="7"/>
  <c r="N445" i="7"/>
  <c r="K445" i="7"/>
  <c r="H445" i="7"/>
  <c r="N444" i="7"/>
  <c r="K444" i="7"/>
  <c r="H444" i="7"/>
  <c r="N443" i="7"/>
  <c r="K443" i="7"/>
  <c r="H443" i="7"/>
  <c r="N442" i="7"/>
  <c r="K442" i="7"/>
  <c r="H442" i="7"/>
  <c r="N441" i="7"/>
  <c r="K441" i="7"/>
  <c r="H441" i="7"/>
  <c r="N440" i="7"/>
  <c r="K440" i="7"/>
  <c r="H440" i="7"/>
  <c r="N439" i="7"/>
  <c r="K439" i="7"/>
  <c r="H439" i="7"/>
  <c r="N438" i="7"/>
  <c r="K438" i="7"/>
  <c r="H438" i="7"/>
  <c r="N437" i="7"/>
  <c r="K437" i="7"/>
  <c r="H437" i="7"/>
  <c r="N436" i="7"/>
  <c r="K436" i="7"/>
  <c r="H436" i="7"/>
  <c r="N313" i="7" l="1"/>
  <c r="K313" i="7"/>
  <c r="H313" i="7"/>
  <c r="N508" i="7"/>
  <c r="K508" i="7"/>
  <c r="H508" i="7"/>
  <c r="N507" i="7"/>
  <c r="K507" i="7"/>
  <c r="H507" i="7"/>
  <c r="N505" i="7" l="1"/>
  <c r="K505" i="7"/>
  <c r="H505" i="7"/>
  <c r="N506" i="7"/>
  <c r="K506" i="7"/>
  <c r="H506" i="7"/>
  <c r="N504" i="7"/>
  <c r="K504" i="7"/>
  <c r="H504" i="7"/>
  <c r="N503" i="7"/>
  <c r="K503" i="7"/>
  <c r="H503" i="7"/>
  <c r="N371" i="7" l="1"/>
  <c r="K371" i="7"/>
  <c r="H371" i="7"/>
  <c r="N372" i="7"/>
  <c r="K372" i="7"/>
  <c r="H372" i="7"/>
  <c r="N370" i="7"/>
  <c r="K370" i="7"/>
  <c r="H370" i="7"/>
  <c r="N369" i="7"/>
  <c r="K369" i="7"/>
  <c r="H369" i="7"/>
  <c r="N636" i="7" l="1"/>
  <c r="K636" i="7"/>
  <c r="H636" i="7"/>
  <c r="M606" i="7" l="1"/>
  <c r="L606" i="7"/>
  <c r="J606" i="7"/>
  <c r="I606" i="7"/>
  <c r="G606" i="7"/>
  <c r="F606" i="7"/>
  <c r="F602" i="7" s="1"/>
  <c r="N608" i="7"/>
  <c r="K608" i="7"/>
  <c r="H608" i="7"/>
  <c r="N607" i="7"/>
  <c r="K607" i="7"/>
  <c r="H607" i="7"/>
  <c r="N614" i="7"/>
  <c r="K614" i="7"/>
  <c r="H614" i="7"/>
  <c r="N288" i="7"/>
  <c r="K288" i="7"/>
  <c r="H288" i="7"/>
  <c r="N287" i="7"/>
  <c r="K287" i="7"/>
  <c r="H287" i="7"/>
  <c r="G48" i="10" l="1"/>
  <c r="M684" i="7" l="1"/>
  <c r="L684" i="7"/>
  <c r="J684" i="7"/>
  <c r="I684" i="7"/>
  <c r="G684" i="7"/>
  <c r="F684" i="7"/>
  <c r="N686" i="7"/>
  <c r="K686" i="7"/>
  <c r="H686" i="7"/>
  <c r="N685" i="7"/>
  <c r="K685" i="7"/>
  <c r="H685" i="7"/>
  <c r="M673" i="7"/>
  <c r="L673" i="7"/>
  <c r="J673" i="7"/>
  <c r="I673" i="7"/>
  <c r="F673" i="7"/>
  <c r="G673" i="7" s="1"/>
  <c r="K673" i="7" l="1"/>
  <c r="M582" i="7"/>
  <c r="L582" i="7"/>
  <c r="J582" i="7"/>
  <c r="I582" i="7"/>
  <c r="G582" i="7"/>
  <c r="F582" i="7"/>
  <c r="N584" i="7"/>
  <c r="K584" i="7"/>
  <c r="H584" i="7"/>
  <c r="M578" i="7"/>
  <c r="L578" i="7"/>
  <c r="J578" i="7"/>
  <c r="I578" i="7"/>
  <c r="G578" i="7"/>
  <c r="F578" i="7"/>
  <c r="N580" i="7"/>
  <c r="K580" i="7"/>
  <c r="H580" i="7"/>
  <c r="J573" i="7"/>
  <c r="M573" i="7"/>
  <c r="L573" i="7"/>
  <c r="I573" i="7"/>
  <c r="G573" i="7"/>
  <c r="F573" i="7"/>
  <c r="N574" i="7"/>
  <c r="K574" i="7"/>
  <c r="H574" i="7"/>
  <c r="M571" i="7"/>
  <c r="L571" i="7"/>
  <c r="J571" i="7"/>
  <c r="I571" i="7"/>
  <c r="G571" i="7"/>
  <c r="M569" i="7"/>
  <c r="L569" i="7"/>
  <c r="J569" i="7"/>
  <c r="I569" i="7"/>
  <c r="G569" i="7"/>
  <c r="G567" i="7"/>
  <c r="I567" i="7"/>
  <c r="J567" i="7"/>
  <c r="L567" i="7"/>
  <c r="M567" i="7"/>
  <c r="M565" i="7"/>
  <c r="L565" i="7"/>
  <c r="J565" i="7"/>
  <c r="I565" i="7"/>
  <c r="G565" i="7"/>
  <c r="F569" i="7"/>
  <c r="F567" i="7"/>
  <c r="F565" i="7"/>
  <c r="F571" i="7"/>
  <c r="M562" i="7"/>
  <c r="L562" i="7"/>
  <c r="J562" i="7"/>
  <c r="I562" i="7"/>
  <c r="G562" i="7"/>
  <c r="F562" i="7"/>
  <c r="M560" i="7"/>
  <c r="L560" i="7"/>
  <c r="J560" i="7"/>
  <c r="I560" i="7"/>
  <c r="G560" i="7"/>
  <c r="F560" i="7"/>
  <c r="N572" i="7"/>
  <c r="K572" i="7"/>
  <c r="H572" i="7"/>
  <c r="N570" i="7"/>
  <c r="K570" i="7"/>
  <c r="H570" i="7"/>
  <c r="N568" i="7"/>
  <c r="K568" i="7"/>
  <c r="H568" i="7"/>
  <c r="N566" i="7"/>
  <c r="K566" i="7"/>
  <c r="H566" i="7"/>
  <c r="N563" i="7"/>
  <c r="K563" i="7"/>
  <c r="H563" i="7"/>
  <c r="N561" i="7"/>
  <c r="K561" i="7"/>
  <c r="H561" i="7"/>
  <c r="M554" i="7"/>
  <c r="L554" i="7"/>
  <c r="J554" i="7"/>
  <c r="I554" i="7"/>
  <c r="G554" i="7"/>
  <c r="F554" i="7"/>
  <c r="M551" i="7"/>
  <c r="L551" i="7"/>
  <c r="J551" i="7"/>
  <c r="I551" i="7"/>
  <c r="G551" i="7"/>
  <c r="F551" i="7"/>
  <c r="N555" i="7"/>
  <c r="K555" i="7"/>
  <c r="H555" i="7"/>
  <c r="N552" i="7"/>
  <c r="K552" i="7"/>
  <c r="H552" i="7"/>
  <c r="N549" i="7"/>
  <c r="K549" i="7"/>
  <c r="H549" i="7"/>
  <c r="M541" i="7"/>
  <c r="L541" i="7"/>
  <c r="J541" i="7"/>
  <c r="I541" i="7"/>
  <c r="G541" i="7"/>
  <c r="F541" i="7"/>
  <c r="N542" i="7"/>
  <c r="K542" i="7"/>
  <c r="H542" i="7"/>
  <c r="N539" i="7"/>
  <c r="K539" i="7"/>
  <c r="H539" i="7"/>
  <c r="M532" i="7"/>
  <c r="L532" i="7"/>
  <c r="J532" i="7"/>
  <c r="I532" i="7"/>
  <c r="G532" i="7"/>
  <c r="F532" i="7"/>
  <c r="N533" i="7"/>
  <c r="K533" i="7"/>
  <c r="H533" i="7"/>
  <c r="M522" i="7"/>
  <c r="L522" i="7"/>
  <c r="J522" i="7"/>
  <c r="I522" i="7"/>
  <c r="G522" i="7"/>
  <c r="F522" i="7"/>
  <c r="N524" i="7"/>
  <c r="K524" i="7"/>
  <c r="H524" i="7"/>
  <c r="N514" i="7"/>
  <c r="K514" i="7"/>
  <c r="H514" i="7"/>
  <c r="N501" i="7"/>
  <c r="K501" i="7"/>
  <c r="H501" i="7"/>
  <c r="N500" i="7"/>
  <c r="K500" i="7"/>
  <c r="H500" i="7"/>
  <c r="N487" i="7"/>
  <c r="K487" i="7"/>
  <c r="H487" i="7"/>
  <c r="N486" i="7"/>
  <c r="K486" i="7"/>
  <c r="H486" i="7"/>
  <c r="N397" i="7"/>
  <c r="K397" i="7"/>
  <c r="H397" i="7"/>
  <c r="N396" i="7"/>
  <c r="K396" i="7"/>
  <c r="H396" i="7"/>
  <c r="N395" i="7"/>
  <c r="K395" i="7"/>
  <c r="H395" i="7"/>
  <c r="M315" i="7"/>
  <c r="L315" i="7"/>
  <c r="J315" i="7"/>
  <c r="I315" i="7"/>
  <c r="G315" i="7"/>
  <c r="F315" i="7"/>
  <c r="N316" i="7"/>
  <c r="K316" i="7"/>
  <c r="H316" i="7"/>
  <c r="N312" i="7"/>
  <c r="K312" i="7"/>
  <c r="H312" i="7"/>
  <c r="N308" i="7"/>
  <c r="K308" i="7"/>
  <c r="H308" i="7"/>
  <c r="N307" i="7"/>
  <c r="K307" i="7"/>
  <c r="H307" i="7"/>
  <c r="N306" i="7"/>
  <c r="K306" i="7"/>
  <c r="H306" i="7"/>
  <c r="N305" i="7"/>
  <c r="K305" i="7"/>
  <c r="H305" i="7"/>
  <c r="M76" i="7"/>
  <c r="L76" i="7"/>
  <c r="J76" i="7"/>
  <c r="I76" i="7"/>
  <c r="G76" i="7"/>
  <c r="F76" i="7"/>
  <c r="N77" i="7"/>
  <c r="K77" i="7"/>
  <c r="H77" i="7"/>
  <c r="M72" i="7"/>
  <c r="L72" i="7"/>
  <c r="J72" i="7"/>
  <c r="I72" i="7"/>
  <c r="G72" i="7"/>
  <c r="F72" i="7"/>
  <c r="N73" i="7"/>
  <c r="K73" i="7"/>
  <c r="H73" i="7"/>
  <c r="M70" i="7"/>
  <c r="L70" i="7"/>
  <c r="J70" i="7"/>
  <c r="I70" i="7"/>
  <c r="G70" i="7"/>
  <c r="F70" i="7"/>
  <c r="N71" i="7"/>
  <c r="K71" i="7"/>
  <c r="H71" i="7"/>
  <c r="N68" i="7"/>
  <c r="K68" i="7"/>
  <c r="H68" i="7"/>
  <c r="M62" i="7"/>
  <c r="L62" i="7"/>
  <c r="J62" i="7"/>
  <c r="I62" i="7"/>
  <c r="G62" i="7"/>
  <c r="F62" i="7"/>
  <c r="N64" i="7"/>
  <c r="K64" i="7"/>
  <c r="H64" i="7"/>
  <c r="L559" i="7" l="1"/>
  <c r="M66" i="7"/>
  <c r="L66" i="7"/>
  <c r="J66" i="7"/>
  <c r="I66" i="7"/>
  <c r="G66" i="7"/>
  <c r="F66" i="7"/>
  <c r="N67" i="7"/>
  <c r="K67" i="7"/>
  <c r="H67" i="7"/>
  <c r="H48" i="10" l="1"/>
  <c r="E51" i="10"/>
  <c r="E50" i="10"/>
  <c r="E49" i="10"/>
  <c r="E41" i="10"/>
  <c r="D45" i="10"/>
  <c r="E42" i="10"/>
  <c r="E40" i="10"/>
  <c r="E39" i="10"/>
  <c r="E38" i="10"/>
  <c r="H44" i="10"/>
  <c r="G44" i="10"/>
  <c r="E36" i="10"/>
  <c r="E30" i="10" l="1"/>
  <c r="E35" i="10"/>
  <c r="E31" i="10"/>
  <c r="Q23" i="16" l="1"/>
  <c r="I618" i="7" l="1"/>
  <c r="M623" i="7"/>
  <c r="L623" i="7"/>
  <c r="F623" i="7"/>
  <c r="G623" i="7"/>
  <c r="I623" i="7"/>
  <c r="J623" i="7"/>
  <c r="F629" i="7"/>
  <c r="G629" i="7"/>
  <c r="I629" i="7"/>
  <c r="J629" i="7"/>
  <c r="L629" i="7"/>
  <c r="M629" i="7"/>
  <c r="M618" i="7"/>
  <c r="L618" i="7"/>
  <c r="F618" i="7"/>
  <c r="N630" i="7"/>
  <c r="K630" i="7"/>
  <c r="H630" i="7"/>
  <c r="N627" i="7"/>
  <c r="K627" i="7"/>
  <c r="H627" i="7"/>
  <c r="N628" i="7"/>
  <c r="K628" i="7"/>
  <c r="H628" i="7"/>
  <c r="N626" i="7"/>
  <c r="K626" i="7"/>
  <c r="H626" i="7"/>
  <c r="N625" i="7"/>
  <c r="K625" i="7"/>
  <c r="H625" i="7"/>
  <c r="N624" i="7"/>
  <c r="K624" i="7"/>
  <c r="H624" i="7"/>
  <c r="J618" i="7"/>
  <c r="G618" i="7"/>
  <c r="N622" i="7"/>
  <c r="K622" i="7"/>
  <c r="H622" i="7"/>
  <c r="N621" i="7"/>
  <c r="K621" i="7"/>
  <c r="H621" i="7"/>
  <c r="N620" i="7"/>
  <c r="K620" i="7"/>
  <c r="H620" i="7"/>
  <c r="N619" i="7"/>
  <c r="K619" i="7"/>
  <c r="H619" i="7"/>
  <c r="N575" i="7"/>
  <c r="K575" i="7"/>
  <c r="H575" i="7"/>
  <c r="N571" i="7"/>
  <c r="K571" i="7"/>
  <c r="H571" i="7"/>
  <c r="N548" i="7"/>
  <c r="K548" i="7"/>
  <c r="H548" i="7"/>
  <c r="N538" i="7"/>
  <c r="K538" i="7"/>
  <c r="H538" i="7"/>
  <c r="N502" i="7"/>
  <c r="K502" i="7"/>
  <c r="H502" i="7"/>
  <c r="N499" i="7"/>
  <c r="K499" i="7"/>
  <c r="H499" i="7"/>
  <c r="N498" i="7"/>
  <c r="K498" i="7"/>
  <c r="H498" i="7"/>
  <c r="N497" i="7"/>
  <c r="K497" i="7"/>
  <c r="H497" i="7"/>
  <c r="N488" i="7"/>
  <c r="K488" i="7"/>
  <c r="H488" i="7"/>
  <c r="F374" i="7"/>
  <c r="N382" i="7"/>
  <c r="K382" i="7"/>
  <c r="H382" i="7"/>
  <c r="N381" i="7"/>
  <c r="K381" i="7"/>
  <c r="H381" i="7"/>
  <c r="N380" i="7"/>
  <c r="K380" i="7"/>
  <c r="H380" i="7"/>
  <c r="N373" i="7"/>
  <c r="K373" i="7"/>
  <c r="H373" i="7"/>
  <c r="N368" i="7"/>
  <c r="K368" i="7"/>
  <c r="H368" i="7"/>
  <c r="N367" i="7"/>
  <c r="K367" i="7"/>
  <c r="H367" i="7"/>
  <c r="N366" i="7"/>
  <c r="K366" i="7"/>
  <c r="H366" i="7"/>
  <c r="N365" i="7"/>
  <c r="K365" i="7"/>
  <c r="H365" i="7"/>
  <c r="N364" i="7"/>
  <c r="K364" i="7"/>
  <c r="H364" i="7"/>
  <c r="N363" i="7"/>
  <c r="K363" i="7"/>
  <c r="H363" i="7"/>
  <c r="N362" i="7"/>
  <c r="K362" i="7"/>
  <c r="H362" i="7"/>
  <c r="N361" i="7"/>
  <c r="K361" i="7"/>
  <c r="H361" i="7"/>
  <c r="N360" i="7"/>
  <c r="K360" i="7"/>
  <c r="H360" i="7"/>
  <c r="N359" i="7"/>
  <c r="K359" i="7"/>
  <c r="H359" i="7"/>
  <c r="N358" i="7"/>
  <c r="K358" i="7"/>
  <c r="H358" i="7"/>
  <c r="N357" i="7"/>
  <c r="K357" i="7"/>
  <c r="H357" i="7"/>
  <c r="N356" i="7"/>
  <c r="K356" i="7"/>
  <c r="H356" i="7"/>
  <c r="N355" i="7"/>
  <c r="K355" i="7"/>
  <c r="H355" i="7"/>
  <c r="N354" i="7"/>
  <c r="K354" i="7"/>
  <c r="H354" i="7"/>
  <c r="N353" i="7"/>
  <c r="K353" i="7"/>
  <c r="H353" i="7"/>
  <c r="N311" i="7"/>
  <c r="K311" i="7"/>
  <c r="H311" i="7"/>
  <c r="N310" i="7"/>
  <c r="K310" i="7"/>
  <c r="H310" i="7"/>
  <c r="N309" i="7"/>
  <c r="K309" i="7"/>
  <c r="H309" i="7"/>
  <c r="N289" i="7"/>
  <c r="K289" i="7"/>
  <c r="H289" i="7"/>
  <c r="N286" i="7"/>
  <c r="K286" i="7"/>
  <c r="H286" i="7"/>
  <c r="M78" i="7"/>
  <c r="L78" i="7"/>
  <c r="J78" i="7"/>
  <c r="I78" i="7"/>
  <c r="G78" i="7"/>
  <c r="F78" i="7"/>
  <c r="N217" i="7"/>
  <c r="K217" i="7"/>
  <c r="H217" i="7"/>
  <c r="N215" i="7"/>
  <c r="K215" i="7"/>
  <c r="H215" i="7"/>
  <c r="M617" i="7" l="1"/>
  <c r="F617" i="7"/>
  <c r="K623" i="7"/>
  <c r="J617" i="7"/>
  <c r="G617" i="7"/>
  <c r="I617" i="7"/>
  <c r="L617" i="7"/>
  <c r="H623" i="7"/>
  <c r="N623" i="7"/>
  <c r="Q33" i="16"/>
  <c r="Q31" i="16"/>
  <c r="Q29" i="16"/>
  <c r="Q27" i="16"/>
  <c r="Q25" i="16"/>
  <c r="Q21" i="16"/>
  <c r="Q19" i="16"/>
  <c r="Q17" i="16"/>
  <c r="Q15" i="16"/>
  <c r="P14" i="16"/>
  <c r="O14" i="16"/>
  <c r="N14" i="16"/>
  <c r="M14" i="16"/>
  <c r="L14" i="16"/>
  <c r="K14" i="16"/>
  <c r="J14" i="16"/>
  <c r="I14" i="16"/>
  <c r="H14" i="16"/>
  <c r="G14" i="16"/>
  <c r="F14" i="16"/>
  <c r="E33" i="16"/>
  <c r="E31" i="16"/>
  <c r="E29" i="16"/>
  <c r="E27" i="16"/>
  <c r="E25" i="16"/>
  <c r="E23" i="16"/>
  <c r="E21" i="16"/>
  <c r="E19" i="16"/>
  <c r="E15" i="16"/>
  <c r="D17" i="16"/>
  <c r="D14" i="16" s="1"/>
  <c r="C17" i="16"/>
  <c r="C14" i="16" s="1"/>
  <c r="E17" i="16" l="1"/>
  <c r="E14" i="16"/>
  <c r="Q14" i="16"/>
  <c r="H29" i="10"/>
  <c r="G29" i="10"/>
  <c r="E33" i="10" l="1"/>
  <c r="N304" i="7" l="1"/>
  <c r="K304" i="7"/>
  <c r="H304" i="7"/>
  <c r="H74" i="10" l="1"/>
  <c r="G74" i="10"/>
  <c r="N610" i="7" l="1"/>
  <c r="K610" i="7"/>
  <c r="H610" i="7"/>
  <c r="N609" i="7"/>
  <c r="K609" i="7"/>
  <c r="H609" i="7"/>
  <c r="N600" i="7" l="1"/>
  <c r="K600" i="7"/>
  <c r="H600" i="7"/>
  <c r="N599" i="7"/>
  <c r="K599" i="7"/>
  <c r="H599" i="7"/>
  <c r="N598" i="7"/>
  <c r="K598" i="7"/>
  <c r="H598" i="7"/>
  <c r="N597" i="7"/>
  <c r="K597" i="7"/>
  <c r="H597" i="7"/>
  <c r="N596" i="7"/>
  <c r="K596" i="7"/>
  <c r="H596" i="7"/>
  <c r="M595" i="7"/>
  <c r="L595" i="7"/>
  <c r="J595" i="7"/>
  <c r="I595" i="7"/>
  <c r="G595" i="7"/>
  <c r="F595" i="7"/>
  <c r="N594" i="7"/>
  <c r="K594" i="7"/>
  <c r="H594" i="7"/>
  <c r="N593" i="7"/>
  <c r="K593" i="7"/>
  <c r="H593" i="7"/>
  <c r="N592" i="7"/>
  <c r="K592" i="7"/>
  <c r="H592" i="7"/>
  <c r="N591" i="7"/>
  <c r="K591" i="7"/>
  <c r="H591" i="7"/>
  <c r="N590" i="7"/>
  <c r="K590" i="7"/>
  <c r="H590" i="7"/>
  <c r="M589" i="7"/>
  <c r="L589" i="7"/>
  <c r="J589" i="7"/>
  <c r="I589" i="7"/>
  <c r="G589" i="7"/>
  <c r="F589" i="7"/>
  <c r="N583" i="7"/>
  <c r="K583" i="7"/>
  <c r="H583" i="7"/>
  <c r="H562" i="7"/>
  <c r="G544" i="7"/>
  <c r="I544" i="7"/>
  <c r="J544" i="7"/>
  <c r="L544" i="7"/>
  <c r="M544" i="7"/>
  <c r="F544" i="7"/>
  <c r="G535" i="7"/>
  <c r="I535" i="7"/>
  <c r="J535" i="7"/>
  <c r="L535" i="7"/>
  <c r="M535" i="7"/>
  <c r="F535" i="7"/>
  <c r="G526" i="7"/>
  <c r="G525" i="7" s="1"/>
  <c r="F526" i="7"/>
  <c r="G518" i="7"/>
  <c r="G517" i="7" s="1"/>
  <c r="I518" i="7"/>
  <c r="I517" i="7" s="1"/>
  <c r="J518" i="7"/>
  <c r="J517" i="7" s="1"/>
  <c r="L518" i="7"/>
  <c r="L517" i="7" s="1"/>
  <c r="M518" i="7"/>
  <c r="M517" i="7" s="1"/>
  <c r="H519" i="7"/>
  <c r="K519" i="7"/>
  <c r="F518" i="7"/>
  <c r="F517" i="7" s="1"/>
  <c r="N523" i="7"/>
  <c r="K523" i="7"/>
  <c r="H523" i="7"/>
  <c r="G512" i="7"/>
  <c r="I512" i="7"/>
  <c r="J512" i="7"/>
  <c r="L512" i="7"/>
  <c r="M512" i="7"/>
  <c r="F512" i="7"/>
  <c r="G492" i="7"/>
  <c r="I492" i="7"/>
  <c r="J492" i="7"/>
  <c r="L492" i="7"/>
  <c r="M492" i="7"/>
  <c r="F492" i="7"/>
  <c r="G476" i="7"/>
  <c r="I476" i="7"/>
  <c r="J476" i="7"/>
  <c r="L476" i="7"/>
  <c r="M476" i="7"/>
  <c r="F476" i="7"/>
  <c r="F525" i="7" l="1"/>
  <c r="H525" i="7" s="1"/>
  <c r="G588" i="7"/>
  <c r="G587" i="7" s="1"/>
  <c r="J588" i="7"/>
  <c r="J587" i="7" s="1"/>
  <c r="M588" i="7"/>
  <c r="M587" i="7" s="1"/>
  <c r="H595" i="7"/>
  <c r="K595" i="7"/>
  <c r="N595" i="7"/>
  <c r="F588" i="7"/>
  <c r="I588" i="7"/>
  <c r="L588" i="7"/>
  <c r="L587" i="7" s="1"/>
  <c r="H589" i="7"/>
  <c r="K589" i="7"/>
  <c r="N589" i="7"/>
  <c r="H578" i="7"/>
  <c r="K582" i="7"/>
  <c r="H582" i="7"/>
  <c r="K578" i="7"/>
  <c r="H532" i="7"/>
  <c r="H535" i="7"/>
  <c r="H541" i="7"/>
  <c r="N544" i="7"/>
  <c r="K544" i="7"/>
  <c r="H544" i="7"/>
  <c r="H551" i="7"/>
  <c r="H554" i="7"/>
  <c r="K532" i="7"/>
  <c r="N532" i="7"/>
  <c r="H526" i="7"/>
  <c r="K551" i="7"/>
  <c r="N551" i="7"/>
  <c r="K554" i="7"/>
  <c r="N554" i="7"/>
  <c r="K541" i="7"/>
  <c r="N535" i="7"/>
  <c r="K535" i="7"/>
  <c r="N541" i="7"/>
  <c r="H518" i="7"/>
  <c r="K518" i="7"/>
  <c r="H476" i="7"/>
  <c r="H512" i="7"/>
  <c r="H492" i="7"/>
  <c r="K512" i="7"/>
  <c r="K522" i="7"/>
  <c r="H522" i="7"/>
  <c r="N522" i="7"/>
  <c r="K476" i="7"/>
  <c r="K492" i="7"/>
  <c r="G400" i="7"/>
  <c r="I400" i="7"/>
  <c r="J400" i="7"/>
  <c r="L400" i="7"/>
  <c r="M400" i="7"/>
  <c r="F400" i="7"/>
  <c r="G385" i="7"/>
  <c r="I385" i="7"/>
  <c r="J385" i="7"/>
  <c r="L385" i="7"/>
  <c r="M385" i="7"/>
  <c r="F385" i="7"/>
  <c r="G374" i="7"/>
  <c r="I374" i="7"/>
  <c r="J374" i="7"/>
  <c r="L374" i="7"/>
  <c r="M374" i="7"/>
  <c r="G317" i="7"/>
  <c r="I317" i="7"/>
  <c r="J317" i="7"/>
  <c r="L317" i="7"/>
  <c r="M317" i="7"/>
  <c r="F317" i="7"/>
  <c r="N346" i="7"/>
  <c r="K346" i="7"/>
  <c r="H346" i="7"/>
  <c r="N345" i="7"/>
  <c r="K345" i="7"/>
  <c r="H345" i="7"/>
  <c r="N344" i="7"/>
  <c r="K344" i="7"/>
  <c r="H344" i="7"/>
  <c r="N343" i="7"/>
  <c r="K343" i="7"/>
  <c r="H343" i="7"/>
  <c r="G290" i="7"/>
  <c r="I290" i="7"/>
  <c r="J290" i="7"/>
  <c r="L290" i="7"/>
  <c r="M290" i="7"/>
  <c r="F290" i="7"/>
  <c r="N294" i="7"/>
  <c r="K294" i="7"/>
  <c r="H294" i="7"/>
  <c r="G219" i="7"/>
  <c r="I219" i="7"/>
  <c r="J219" i="7"/>
  <c r="L219" i="7"/>
  <c r="M219" i="7"/>
  <c r="F219" i="7"/>
  <c r="N285" i="7"/>
  <c r="K285" i="7"/>
  <c r="H285" i="7"/>
  <c r="N284" i="7"/>
  <c r="K284" i="7"/>
  <c r="H284" i="7"/>
  <c r="N222" i="7"/>
  <c r="K222" i="7"/>
  <c r="H222" i="7"/>
  <c r="F384" i="7" l="1"/>
  <c r="I587" i="7"/>
  <c r="K588" i="7"/>
  <c r="N588" i="7"/>
  <c r="F587" i="7"/>
  <c r="H588" i="7"/>
  <c r="K374" i="7"/>
  <c r="H385" i="7"/>
  <c r="K385" i="7"/>
  <c r="K400" i="7"/>
  <c r="H400" i="7"/>
  <c r="H374" i="7"/>
  <c r="K317" i="7"/>
  <c r="H317" i="7"/>
  <c r="N290" i="7"/>
  <c r="K290" i="7"/>
  <c r="H290" i="7"/>
  <c r="H219" i="7"/>
  <c r="N219" i="7"/>
  <c r="K219" i="7"/>
  <c r="H210" i="7"/>
  <c r="K210" i="7"/>
  <c r="N210" i="7"/>
  <c r="H211" i="7"/>
  <c r="K211" i="7"/>
  <c r="N211" i="7"/>
  <c r="N90" i="7"/>
  <c r="K90" i="7"/>
  <c r="H90" i="7"/>
  <c r="H78" i="7" l="1"/>
  <c r="N78" i="7"/>
  <c r="K78" i="7"/>
  <c r="N40" i="7"/>
  <c r="K40" i="7"/>
  <c r="H40" i="7"/>
  <c r="H8" i="10" l="1"/>
  <c r="H63" i="10" l="1"/>
  <c r="H58" i="10" s="1"/>
  <c r="G63" i="10"/>
  <c r="G58" i="10" s="1"/>
  <c r="O704" i="7" l="1"/>
  <c r="M704" i="7"/>
  <c r="L704" i="7"/>
  <c r="J704" i="7"/>
  <c r="I704" i="7"/>
  <c r="G704" i="7"/>
  <c r="F704" i="7"/>
  <c r="O703" i="7"/>
  <c r="O702" i="7"/>
  <c r="N696" i="7"/>
  <c r="N704" i="7" s="1"/>
  <c r="K696" i="7"/>
  <c r="K704" i="7" s="1"/>
  <c r="H696" i="7"/>
  <c r="H704" i="7" s="1"/>
  <c r="N694" i="7"/>
  <c r="K694" i="7"/>
  <c r="H694" i="7"/>
  <c r="N693" i="7"/>
  <c r="K693" i="7"/>
  <c r="H693" i="7"/>
  <c r="N692" i="7"/>
  <c r="K692" i="7"/>
  <c r="H692" i="7"/>
  <c r="M691" i="7"/>
  <c r="L691" i="7"/>
  <c r="J691" i="7"/>
  <c r="I691" i="7"/>
  <c r="G691" i="7"/>
  <c r="F691" i="7"/>
  <c r="N690" i="7"/>
  <c r="K690" i="7"/>
  <c r="H690" i="7"/>
  <c r="M689" i="7"/>
  <c r="L689" i="7"/>
  <c r="J689" i="7"/>
  <c r="I689" i="7"/>
  <c r="G689" i="7"/>
  <c r="F689" i="7"/>
  <c r="N687" i="7"/>
  <c r="K687" i="7"/>
  <c r="H687" i="7"/>
  <c r="N683" i="7"/>
  <c r="K683" i="7"/>
  <c r="H683" i="7"/>
  <c r="N682" i="7"/>
  <c r="K682" i="7"/>
  <c r="H682" i="7"/>
  <c r="M681" i="7"/>
  <c r="L681" i="7"/>
  <c r="J681" i="7"/>
  <c r="I681" i="7"/>
  <c r="G681" i="7"/>
  <c r="G680" i="7" s="1"/>
  <c r="F681" i="7"/>
  <c r="N679" i="7"/>
  <c r="K679" i="7"/>
  <c r="H679" i="7"/>
  <c r="M678" i="7"/>
  <c r="L678" i="7"/>
  <c r="J678" i="7"/>
  <c r="I678" i="7"/>
  <c r="G678" i="7"/>
  <c r="F678" i="7"/>
  <c r="N677" i="7"/>
  <c r="K677" i="7"/>
  <c r="H677" i="7"/>
  <c r="N676" i="7"/>
  <c r="K676" i="7"/>
  <c r="H676" i="7"/>
  <c r="M675" i="7"/>
  <c r="L675" i="7"/>
  <c r="J675" i="7"/>
  <c r="I675" i="7"/>
  <c r="G675" i="7"/>
  <c r="F675" i="7"/>
  <c r="N674" i="7"/>
  <c r="K674" i="7"/>
  <c r="H674" i="7"/>
  <c r="N670" i="7"/>
  <c r="K670" i="7"/>
  <c r="H670" i="7"/>
  <c r="N669" i="7"/>
  <c r="K669" i="7"/>
  <c r="H669" i="7"/>
  <c r="N668" i="7"/>
  <c r="K668" i="7"/>
  <c r="H668" i="7"/>
  <c r="N667" i="7"/>
  <c r="K667" i="7"/>
  <c r="H667" i="7"/>
  <c r="N666" i="7"/>
  <c r="K666" i="7"/>
  <c r="H666" i="7"/>
  <c r="N665" i="7"/>
  <c r="K665" i="7"/>
  <c r="H665" i="7"/>
  <c r="M664" i="7"/>
  <c r="L664" i="7"/>
  <c r="J664" i="7"/>
  <c r="I664" i="7"/>
  <c r="G664" i="7"/>
  <c r="F664" i="7"/>
  <c r="N663" i="7"/>
  <c r="K663" i="7"/>
  <c r="H663" i="7"/>
  <c r="M662" i="7"/>
  <c r="L662" i="7"/>
  <c r="J662" i="7"/>
  <c r="I662" i="7"/>
  <c r="G662" i="7"/>
  <c r="F662" i="7"/>
  <c r="N660" i="7"/>
  <c r="K660" i="7"/>
  <c r="H660" i="7"/>
  <c r="N659" i="7"/>
  <c r="K659" i="7"/>
  <c r="H659" i="7"/>
  <c r="N658" i="7"/>
  <c r="K658" i="7"/>
  <c r="H658" i="7"/>
  <c r="N657" i="7"/>
  <c r="K657" i="7"/>
  <c r="H657" i="7"/>
  <c r="N656" i="7"/>
  <c r="K656" i="7"/>
  <c r="H656" i="7"/>
  <c r="N655" i="7"/>
  <c r="K655" i="7"/>
  <c r="H655" i="7"/>
  <c r="M654" i="7"/>
  <c r="L654" i="7"/>
  <c r="J654" i="7"/>
  <c r="I654" i="7"/>
  <c r="G654" i="7"/>
  <c r="F654" i="7"/>
  <c r="N653" i="7"/>
  <c r="K653" i="7"/>
  <c r="H653" i="7"/>
  <c r="M652" i="7"/>
  <c r="L652" i="7"/>
  <c r="J652" i="7"/>
  <c r="I652" i="7"/>
  <c r="G652" i="7"/>
  <c r="F652" i="7"/>
  <c r="N650" i="7"/>
  <c r="K650" i="7"/>
  <c r="H650" i="7"/>
  <c r="M649" i="7"/>
  <c r="L649" i="7"/>
  <c r="J649" i="7"/>
  <c r="I649" i="7"/>
  <c r="G649" i="7"/>
  <c r="F649" i="7"/>
  <c r="N648" i="7"/>
  <c r="K648" i="7"/>
  <c r="H648" i="7"/>
  <c r="N647" i="7"/>
  <c r="K647" i="7"/>
  <c r="H647" i="7"/>
  <c r="N646" i="7"/>
  <c r="K646" i="7"/>
  <c r="H646" i="7"/>
  <c r="N645" i="7"/>
  <c r="K645" i="7"/>
  <c r="H645" i="7"/>
  <c r="N644" i="7"/>
  <c r="K644" i="7"/>
  <c r="H644" i="7"/>
  <c r="M643" i="7"/>
  <c r="L643" i="7"/>
  <c r="J643" i="7"/>
  <c r="I643" i="7"/>
  <c r="G643" i="7"/>
  <c r="F643" i="7"/>
  <c r="N642" i="7"/>
  <c r="K642" i="7"/>
  <c r="H642" i="7"/>
  <c r="M641" i="7"/>
  <c r="L641" i="7"/>
  <c r="J641" i="7"/>
  <c r="I641" i="7"/>
  <c r="G641" i="7"/>
  <c r="F641" i="7"/>
  <c r="N638" i="7"/>
  <c r="K638" i="7"/>
  <c r="H638" i="7"/>
  <c r="N637" i="7"/>
  <c r="K637" i="7"/>
  <c r="H637" i="7"/>
  <c r="N635" i="7"/>
  <c r="K635" i="7"/>
  <c r="H635" i="7"/>
  <c r="N634" i="7"/>
  <c r="K634" i="7"/>
  <c r="H634" i="7"/>
  <c r="M633" i="7"/>
  <c r="L633" i="7"/>
  <c r="L616" i="7" s="1"/>
  <c r="J633" i="7"/>
  <c r="I633" i="7"/>
  <c r="G633" i="7"/>
  <c r="F633" i="7"/>
  <c r="N632" i="7"/>
  <c r="K632" i="7"/>
  <c r="H632" i="7"/>
  <c r="N631" i="7"/>
  <c r="K631" i="7"/>
  <c r="H631" i="7"/>
  <c r="N629" i="7"/>
  <c r="K629" i="7"/>
  <c r="H629" i="7"/>
  <c r="N618" i="7"/>
  <c r="K618" i="7"/>
  <c r="H618" i="7"/>
  <c r="N615" i="7"/>
  <c r="K615" i="7"/>
  <c r="H615" i="7"/>
  <c r="N613" i="7"/>
  <c r="K613" i="7"/>
  <c r="H613" i="7"/>
  <c r="N612" i="7"/>
  <c r="K612" i="7"/>
  <c r="H612" i="7"/>
  <c r="M611" i="7"/>
  <c r="L611" i="7"/>
  <c r="J611" i="7"/>
  <c r="I611" i="7"/>
  <c r="G611" i="7"/>
  <c r="F611" i="7"/>
  <c r="N606" i="7"/>
  <c r="H606" i="7"/>
  <c r="N605" i="7"/>
  <c r="K605" i="7"/>
  <c r="H605" i="7"/>
  <c r="N604" i="7"/>
  <c r="K604" i="7"/>
  <c r="H604" i="7"/>
  <c r="N603" i="7"/>
  <c r="K603" i="7"/>
  <c r="H603" i="7"/>
  <c r="M602" i="7"/>
  <c r="M601" i="7" s="1"/>
  <c r="L602" i="7"/>
  <c r="L601" i="7" s="1"/>
  <c r="J602" i="7"/>
  <c r="J601" i="7" s="1"/>
  <c r="G602" i="7"/>
  <c r="G601" i="7" s="1"/>
  <c r="F601" i="7"/>
  <c r="N586" i="7"/>
  <c r="K586" i="7"/>
  <c r="H586" i="7"/>
  <c r="N585" i="7"/>
  <c r="K585" i="7"/>
  <c r="H585" i="7"/>
  <c r="J581" i="7"/>
  <c r="M581" i="7"/>
  <c r="I581" i="7"/>
  <c r="G581" i="7"/>
  <c r="N579" i="7"/>
  <c r="K579" i="7"/>
  <c r="H579" i="7"/>
  <c r="J577" i="7"/>
  <c r="M577" i="7"/>
  <c r="I577" i="7"/>
  <c r="G577" i="7"/>
  <c r="N576" i="7"/>
  <c r="K576" i="7"/>
  <c r="H576" i="7"/>
  <c r="N573" i="7"/>
  <c r="K573" i="7"/>
  <c r="H573" i="7"/>
  <c r="N569" i="7"/>
  <c r="K569" i="7"/>
  <c r="H569" i="7"/>
  <c r="M564" i="7"/>
  <c r="G564" i="7"/>
  <c r="J564" i="7"/>
  <c r="M559" i="7"/>
  <c r="J559" i="7"/>
  <c r="G559" i="7"/>
  <c r="N560" i="7"/>
  <c r="K560" i="7"/>
  <c r="H560" i="7"/>
  <c r="N557" i="7"/>
  <c r="K557" i="7"/>
  <c r="H557" i="7"/>
  <c r="N556" i="7"/>
  <c r="K556" i="7"/>
  <c r="H556" i="7"/>
  <c r="N553" i="7"/>
  <c r="K553" i="7"/>
  <c r="H553" i="7"/>
  <c r="N550" i="7"/>
  <c r="K550" i="7"/>
  <c r="H550" i="7"/>
  <c r="N547" i="7"/>
  <c r="K547" i="7"/>
  <c r="H547" i="7"/>
  <c r="N546" i="7"/>
  <c r="K546" i="7"/>
  <c r="H546" i="7"/>
  <c r="N545" i="7"/>
  <c r="K545" i="7"/>
  <c r="H545" i="7"/>
  <c r="N543" i="7"/>
  <c r="K543" i="7"/>
  <c r="H543" i="7"/>
  <c r="N540" i="7"/>
  <c r="K540" i="7"/>
  <c r="H540" i="7"/>
  <c r="N537" i="7"/>
  <c r="K537" i="7"/>
  <c r="H537" i="7"/>
  <c r="N536" i="7"/>
  <c r="K536" i="7"/>
  <c r="H536" i="7"/>
  <c r="N534" i="7"/>
  <c r="K534" i="7"/>
  <c r="H534" i="7"/>
  <c r="N531" i="7"/>
  <c r="K531" i="7"/>
  <c r="H531" i="7"/>
  <c r="N530" i="7"/>
  <c r="K530" i="7"/>
  <c r="H530" i="7"/>
  <c r="N529" i="7"/>
  <c r="K529" i="7"/>
  <c r="H529" i="7"/>
  <c r="N528" i="7"/>
  <c r="K528" i="7"/>
  <c r="H528" i="7"/>
  <c r="L526" i="7"/>
  <c r="L525" i="7" s="1"/>
  <c r="I526" i="7"/>
  <c r="I525" i="7" s="1"/>
  <c r="N521" i="7"/>
  <c r="K521" i="7"/>
  <c r="H521" i="7"/>
  <c r="N520" i="7"/>
  <c r="K520" i="7"/>
  <c r="H520" i="7"/>
  <c r="N516" i="7"/>
  <c r="K516" i="7"/>
  <c r="H516" i="7"/>
  <c r="N515" i="7"/>
  <c r="K515" i="7"/>
  <c r="H515" i="7"/>
  <c r="N513" i="7"/>
  <c r="K513" i="7"/>
  <c r="H513" i="7"/>
  <c r="M511" i="7"/>
  <c r="G511" i="7"/>
  <c r="J511" i="7"/>
  <c r="N510" i="7"/>
  <c r="K510" i="7"/>
  <c r="H510" i="7"/>
  <c r="N509" i="7"/>
  <c r="K509" i="7"/>
  <c r="H509" i="7"/>
  <c r="N496" i="7"/>
  <c r="K496" i="7"/>
  <c r="H496" i="7"/>
  <c r="N495" i="7"/>
  <c r="K495" i="7"/>
  <c r="H495" i="7"/>
  <c r="N494" i="7"/>
  <c r="K494" i="7"/>
  <c r="H494" i="7"/>
  <c r="N493" i="7"/>
  <c r="K493" i="7"/>
  <c r="H493" i="7"/>
  <c r="J491" i="7"/>
  <c r="G491" i="7"/>
  <c r="M491" i="7"/>
  <c r="I491" i="7"/>
  <c r="N490" i="7"/>
  <c r="K490" i="7"/>
  <c r="H490" i="7"/>
  <c r="N489" i="7"/>
  <c r="K489" i="7"/>
  <c r="H489" i="7"/>
  <c r="N485" i="7"/>
  <c r="K485" i="7"/>
  <c r="H485" i="7"/>
  <c r="N484" i="7"/>
  <c r="K484" i="7"/>
  <c r="H484" i="7"/>
  <c r="N483" i="7"/>
  <c r="K483" i="7"/>
  <c r="H483" i="7"/>
  <c r="N482" i="7"/>
  <c r="K482" i="7"/>
  <c r="H482" i="7"/>
  <c r="N481" i="7"/>
  <c r="K481" i="7"/>
  <c r="H481" i="7"/>
  <c r="N480" i="7"/>
  <c r="K480" i="7"/>
  <c r="H480" i="7"/>
  <c r="N479" i="7"/>
  <c r="K479" i="7"/>
  <c r="H479" i="7"/>
  <c r="N478" i="7"/>
  <c r="K478" i="7"/>
  <c r="H478" i="7"/>
  <c r="N477" i="7"/>
  <c r="K477" i="7"/>
  <c r="H477" i="7"/>
  <c r="N475" i="7"/>
  <c r="K475" i="7"/>
  <c r="H475" i="7"/>
  <c r="N435" i="7"/>
  <c r="K435" i="7"/>
  <c r="H435" i="7"/>
  <c r="N434" i="7"/>
  <c r="K434" i="7"/>
  <c r="H434" i="7"/>
  <c r="N433" i="7"/>
  <c r="K433" i="7"/>
  <c r="H433" i="7"/>
  <c r="N432" i="7"/>
  <c r="K432" i="7"/>
  <c r="H432" i="7"/>
  <c r="N431" i="7"/>
  <c r="K431" i="7"/>
  <c r="H431" i="7"/>
  <c r="N430" i="7"/>
  <c r="K430" i="7"/>
  <c r="H430" i="7"/>
  <c r="N429" i="7"/>
  <c r="K429" i="7"/>
  <c r="H429" i="7"/>
  <c r="N428" i="7"/>
  <c r="K428" i="7"/>
  <c r="H428" i="7"/>
  <c r="N427" i="7"/>
  <c r="K427" i="7"/>
  <c r="H427" i="7"/>
  <c r="N426" i="7"/>
  <c r="K426" i="7"/>
  <c r="H426" i="7"/>
  <c r="N425" i="7"/>
  <c r="K425" i="7"/>
  <c r="H425" i="7"/>
  <c r="N424" i="7"/>
  <c r="K424" i="7"/>
  <c r="H424" i="7"/>
  <c r="N423" i="7"/>
  <c r="K423" i="7"/>
  <c r="H423" i="7"/>
  <c r="N422" i="7"/>
  <c r="K422" i="7"/>
  <c r="H422" i="7"/>
  <c r="N421" i="7"/>
  <c r="K421" i="7"/>
  <c r="H421" i="7"/>
  <c r="N420" i="7"/>
  <c r="K420" i="7"/>
  <c r="H420" i="7"/>
  <c r="N419" i="7"/>
  <c r="K419" i="7"/>
  <c r="H419" i="7"/>
  <c r="N418" i="7"/>
  <c r="K418" i="7"/>
  <c r="H418" i="7"/>
  <c r="N417" i="7"/>
  <c r="K417" i="7"/>
  <c r="H417" i="7"/>
  <c r="N416" i="7"/>
  <c r="K416" i="7"/>
  <c r="H416" i="7"/>
  <c r="N415" i="7"/>
  <c r="K415" i="7"/>
  <c r="H415" i="7"/>
  <c r="N414" i="7"/>
  <c r="K414" i="7"/>
  <c r="H414" i="7"/>
  <c r="N413" i="7"/>
  <c r="K413" i="7"/>
  <c r="H413" i="7"/>
  <c r="N412" i="7"/>
  <c r="K412" i="7"/>
  <c r="H412" i="7"/>
  <c r="N411" i="7"/>
  <c r="K411" i="7"/>
  <c r="H411" i="7"/>
  <c r="N410" i="7"/>
  <c r="K410" i="7"/>
  <c r="H410" i="7"/>
  <c r="N409" i="7"/>
  <c r="K409" i="7"/>
  <c r="H409" i="7"/>
  <c r="N408" i="7"/>
  <c r="K408" i="7"/>
  <c r="H408" i="7"/>
  <c r="N407" i="7"/>
  <c r="K407" i="7"/>
  <c r="H407" i="7"/>
  <c r="N406" i="7"/>
  <c r="K406" i="7"/>
  <c r="H406" i="7"/>
  <c r="N405" i="7"/>
  <c r="K405" i="7"/>
  <c r="H405" i="7"/>
  <c r="N404" i="7"/>
  <c r="K404" i="7"/>
  <c r="H404" i="7"/>
  <c r="N403" i="7"/>
  <c r="K403" i="7"/>
  <c r="H403" i="7"/>
  <c r="N402" i="7"/>
  <c r="K402" i="7"/>
  <c r="H402" i="7"/>
  <c r="N401" i="7"/>
  <c r="K401" i="7"/>
  <c r="H401" i="7"/>
  <c r="N399" i="7"/>
  <c r="K399" i="7"/>
  <c r="H399" i="7"/>
  <c r="N398" i="7"/>
  <c r="K398" i="7"/>
  <c r="H398" i="7"/>
  <c r="N394" i="7"/>
  <c r="K394" i="7"/>
  <c r="H394" i="7"/>
  <c r="N393" i="7"/>
  <c r="K393" i="7"/>
  <c r="H393" i="7"/>
  <c r="N392" i="7"/>
  <c r="K392" i="7"/>
  <c r="H392" i="7"/>
  <c r="N391" i="7"/>
  <c r="K391" i="7"/>
  <c r="H391" i="7"/>
  <c r="N390" i="7"/>
  <c r="K390" i="7"/>
  <c r="H390" i="7"/>
  <c r="N389" i="7"/>
  <c r="K389" i="7"/>
  <c r="H389" i="7"/>
  <c r="N388" i="7"/>
  <c r="K388" i="7"/>
  <c r="H388" i="7"/>
  <c r="N387" i="7"/>
  <c r="K387" i="7"/>
  <c r="H387" i="7"/>
  <c r="N386" i="7"/>
  <c r="K386" i="7"/>
  <c r="H386" i="7"/>
  <c r="N383" i="7"/>
  <c r="K383" i="7"/>
  <c r="H383" i="7"/>
  <c r="N379" i="7"/>
  <c r="K379" i="7"/>
  <c r="H379" i="7"/>
  <c r="N378" i="7"/>
  <c r="K378" i="7"/>
  <c r="H378" i="7"/>
  <c r="N377" i="7"/>
  <c r="K377" i="7"/>
  <c r="H377" i="7"/>
  <c r="N376" i="7"/>
  <c r="K376" i="7"/>
  <c r="H376" i="7"/>
  <c r="N375" i="7"/>
  <c r="K375" i="7"/>
  <c r="H375" i="7"/>
  <c r="N352" i="7"/>
  <c r="K352" i="7"/>
  <c r="H352" i="7"/>
  <c r="N351" i="7"/>
  <c r="K351" i="7"/>
  <c r="H351" i="7"/>
  <c r="N350" i="7"/>
  <c r="K350" i="7"/>
  <c r="H350" i="7"/>
  <c r="N349" i="7"/>
  <c r="K349" i="7"/>
  <c r="H349" i="7"/>
  <c r="N348" i="7"/>
  <c r="K348" i="7"/>
  <c r="H348" i="7"/>
  <c r="N347" i="7"/>
  <c r="K347" i="7"/>
  <c r="H347" i="7"/>
  <c r="N342" i="7"/>
  <c r="K342" i="7"/>
  <c r="H342" i="7"/>
  <c r="N341" i="7"/>
  <c r="K341" i="7"/>
  <c r="H341" i="7"/>
  <c r="N340" i="7"/>
  <c r="K340" i="7"/>
  <c r="H340" i="7"/>
  <c r="N339" i="7"/>
  <c r="K339" i="7"/>
  <c r="H339" i="7"/>
  <c r="N338" i="7"/>
  <c r="K338" i="7"/>
  <c r="H338" i="7"/>
  <c r="N337" i="7"/>
  <c r="K337" i="7"/>
  <c r="H337" i="7"/>
  <c r="N336" i="7"/>
  <c r="K336" i="7"/>
  <c r="H336" i="7"/>
  <c r="N335" i="7"/>
  <c r="K335" i="7"/>
  <c r="H335" i="7"/>
  <c r="N334" i="7"/>
  <c r="K334" i="7"/>
  <c r="H334" i="7"/>
  <c r="N333" i="7"/>
  <c r="K333" i="7"/>
  <c r="H333" i="7"/>
  <c r="N332" i="7"/>
  <c r="K332" i="7"/>
  <c r="H332" i="7"/>
  <c r="N331" i="7"/>
  <c r="K331" i="7"/>
  <c r="H331" i="7"/>
  <c r="N330" i="7"/>
  <c r="K330" i="7"/>
  <c r="H330" i="7"/>
  <c r="N329" i="7"/>
  <c r="K329" i="7"/>
  <c r="H329" i="7"/>
  <c r="N328" i="7"/>
  <c r="K328" i="7"/>
  <c r="H328" i="7"/>
  <c r="N327" i="7"/>
  <c r="K327" i="7"/>
  <c r="H327" i="7"/>
  <c r="N326" i="7"/>
  <c r="K326" i="7"/>
  <c r="H326" i="7"/>
  <c r="N325" i="7"/>
  <c r="K325" i="7"/>
  <c r="H325" i="7"/>
  <c r="N324" i="7"/>
  <c r="K324" i="7"/>
  <c r="H324" i="7"/>
  <c r="N323" i="7"/>
  <c r="K323" i="7"/>
  <c r="H323" i="7"/>
  <c r="N322" i="7"/>
  <c r="K322" i="7"/>
  <c r="H322" i="7"/>
  <c r="N321" i="7"/>
  <c r="K321" i="7"/>
  <c r="H321" i="7"/>
  <c r="N320" i="7"/>
  <c r="K320" i="7"/>
  <c r="H320" i="7"/>
  <c r="N319" i="7"/>
  <c r="K319" i="7"/>
  <c r="H319" i="7"/>
  <c r="N318" i="7"/>
  <c r="K318" i="7"/>
  <c r="H318" i="7"/>
  <c r="N315" i="7"/>
  <c r="K315" i="7"/>
  <c r="H315" i="7"/>
  <c r="N314" i="7"/>
  <c r="K314" i="7"/>
  <c r="H314" i="7"/>
  <c r="N303" i="7"/>
  <c r="K303" i="7"/>
  <c r="H303" i="7"/>
  <c r="N302" i="7"/>
  <c r="K302" i="7"/>
  <c r="H302" i="7"/>
  <c r="N301" i="7"/>
  <c r="K301" i="7"/>
  <c r="H301" i="7"/>
  <c r="N300" i="7"/>
  <c r="K300" i="7"/>
  <c r="H300" i="7"/>
  <c r="N299" i="7"/>
  <c r="K299" i="7"/>
  <c r="H299" i="7"/>
  <c r="N298" i="7"/>
  <c r="K298" i="7"/>
  <c r="H298" i="7"/>
  <c r="N297" i="7"/>
  <c r="K297" i="7"/>
  <c r="H297" i="7"/>
  <c r="N296" i="7"/>
  <c r="K296" i="7"/>
  <c r="H296" i="7"/>
  <c r="N295" i="7"/>
  <c r="K295" i="7"/>
  <c r="H295" i="7"/>
  <c r="N293" i="7"/>
  <c r="K293" i="7"/>
  <c r="H293" i="7"/>
  <c r="N292" i="7"/>
  <c r="K292" i="7"/>
  <c r="H292" i="7"/>
  <c r="N291" i="7"/>
  <c r="K291" i="7"/>
  <c r="H291" i="7"/>
  <c r="N283" i="7"/>
  <c r="K283" i="7"/>
  <c r="H283" i="7"/>
  <c r="N282" i="7"/>
  <c r="K282" i="7"/>
  <c r="H282" i="7"/>
  <c r="N281" i="7"/>
  <c r="K281" i="7"/>
  <c r="H281" i="7"/>
  <c r="N280" i="7"/>
  <c r="K280" i="7"/>
  <c r="H280" i="7"/>
  <c r="N279" i="7"/>
  <c r="K279" i="7"/>
  <c r="H279" i="7"/>
  <c r="N278" i="7"/>
  <c r="K278" i="7"/>
  <c r="H278" i="7"/>
  <c r="N277" i="7"/>
  <c r="K277" i="7"/>
  <c r="H277" i="7"/>
  <c r="N276" i="7"/>
  <c r="K276" i="7"/>
  <c r="H276" i="7"/>
  <c r="N275" i="7"/>
  <c r="K275" i="7"/>
  <c r="H275" i="7"/>
  <c r="N274" i="7"/>
  <c r="K274" i="7"/>
  <c r="H274" i="7"/>
  <c r="N273" i="7"/>
  <c r="K273" i="7"/>
  <c r="H273" i="7"/>
  <c r="N272" i="7"/>
  <c r="K272" i="7"/>
  <c r="H272" i="7"/>
  <c r="N271" i="7"/>
  <c r="K271" i="7"/>
  <c r="H271" i="7"/>
  <c r="N270" i="7"/>
  <c r="K270" i="7"/>
  <c r="H270" i="7"/>
  <c r="N269" i="7"/>
  <c r="K269" i="7"/>
  <c r="H269" i="7"/>
  <c r="N268" i="7"/>
  <c r="K268" i="7"/>
  <c r="H268" i="7"/>
  <c r="N267" i="7"/>
  <c r="K267" i="7"/>
  <c r="H267" i="7"/>
  <c r="N266" i="7"/>
  <c r="K266" i="7"/>
  <c r="H266" i="7"/>
  <c r="N265" i="7"/>
  <c r="K265" i="7"/>
  <c r="H265" i="7"/>
  <c r="N264" i="7"/>
  <c r="K264" i="7"/>
  <c r="H264" i="7"/>
  <c r="N263" i="7"/>
  <c r="K263" i="7"/>
  <c r="H263" i="7"/>
  <c r="N262" i="7"/>
  <c r="K262" i="7"/>
  <c r="H262" i="7"/>
  <c r="N261" i="7"/>
  <c r="K261" i="7"/>
  <c r="H261" i="7"/>
  <c r="N260" i="7"/>
  <c r="K260" i="7"/>
  <c r="H260" i="7"/>
  <c r="N259" i="7"/>
  <c r="K259" i="7"/>
  <c r="H259" i="7"/>
  <c r="N258" i="7"/>
  <c r="K258" i="7"/>
  <c r="H258" i="7"/>
  <c r="N257" i="7"/>
  <c r="K257" i="7"/>
  <c r="H257" i="7"/>
  <c r="N256" i="7"/>
  <c r="K256" i="7"/>
  <c r="H256" i="7"/>
  <c r="N255" i="7"/>
  <c r="K255" i="7"/>
  <c r="H255" i="7"/>
  <c r="N254" i="7"/>
  <c r="K254" i="7"/>
  <c r="H254" i="7"/>
  <c r="N253" i="7"/>
  <c r="K253" i="7"/>
  <c r="H253" i="7"/>
  <c r="N252" i="7"/>
  <c r="K252" i="7"/>
  <c r="H252" i="7"/>
  <c r="N251" i="7"/>
  <c r="K251" i="7"/>
  <c r="H251" i="7"/>
  <c r="N250" i="7"/>
  <c r="K250" i="7"/>
  <c r="H250" i="7"/>
  <c r="N249" i="7"/>
  <c r="K249" i="7"/>
  <c r="H249" i="7"/>
  <c r="N248" i="7"/>
  <c r="K248" i="7"/>
  <c r="H248" i="7"/>
  <c r="N247" i="7"/>
  <c r="K247" i="7"/>
  <c r="H247" i="7"/>
  <c r="N246" i="7"/>
  <c r="K246" i="7"/>
  <c r="H246" i="7"/>
  <c r="N245" i="7"/>
  <c r="K245" i="7"/>
  <c r="H245" i="7"/>
  <c r="N244" i="7"/>
  <c r="K244" i="7"/>
  <c r="H244" i="7"/>
  <c r="N243" i="7"/>
  <c r="K243" i="7"/>
  <c r="H243" i="7"/>
  <c r="N242" i="7"/>
  <c r="K242" i="7"/>
  <c r="H242" i="7"/>
  <c r="N241" i="7"/>
  <c r="K241" i="7"/>
  <c r="H241" i="7"/>
  <c r="N240" i="7"/>
  <c r="K240" i="7"/>
  <c r="H240" i="7"/>
  <c r="N239" i="7"/>
  <c r="K239" i="7"/>
  <c r="H239" i="7"/>
  <c r="N238" i="7"/>
  <c r="K238" i="7"/>
  <c r="H238" i="7"/>
  <c r="N237" i="7"/>
  <c r="K237" i="7"/>
  <c r="H237" i="7"/>
  <c r="N236" i="7"/>
  <c r="K236" i="7"/>
  <c r="H236" i="7"/>
  <c r="N235" i="7"/>
  <c r="K235" i="7"/>
  <c r="H235" i="7"/>
  <c r="N234" i="7"/>
  <c r="K234" i="7"/>
  <c r="H234" i="7"/>
  <c r="N233" i="7"/>
  <c r="K233" i="7"/>
  <c r="H233" i="7"/>
  <c r="N232" i="7"/>
  <c r="K232" i="7"/>
  <c r="H232" i="7"/>
  <c r="N231" i="7"/>
  <c r="K231" i="7"/>
  <c r="H231" i="7"/>
  <c r="N230" i="7"/>
  <c r="K230" i="7"/>
  <c r="H230" i="7"/>
  <c r="N229" i="7"/>
  <c r="K229" i="7"/>
  <c r="H229" i="7"/>
  <c r="N228" i="7"/>
  <c r="K228" i="7"/>
  <c r="H228" i="7"/>
  <c r="N227" i="7"/>
  <c r="K227" i="7"/>
  <c r="H227" i="7"/>
  <c r="N226" i="7"/>
  <c r="K226" i="7"/>
  <c r="H226" i="7"/>
  <c r="N225" i="7"/>
  <c r="K225" i="7"/>
  <c r="H225" i="7"/>
  <c r="N224" i="7"/>
  <c r="K224" i="7"/>
  <c r="H224" i="7"/>
  <c r="N223" i="7"/>
  <c r="K223" i="7"/>
  <c r="H223" i="7"/>
  <c r="N221" i="7"/>
  <c r="K221" i="7"/>
  <c r="H221" i="7"/>
  <c r="N220" i="7"/>
  <c r="K220" i="7"/>
  <c r="H220" i="7"/>
  <c r="N214" i="7"/>
  <c r="K214" i="7"/>
  <c r="H214" i="7"/>
  <c r="N213" i="7"/>
  <c r="K213" i="7"/>
  <c r="H213" i="7"/>
  <c r="N212" i="7"/>
  <c r="K212" i="7"/>
  <c r="H212" i="7"/>
  <c r="N209" i="7"/>
  <c r="K209" i="7"/>
  <c r="H209" i="7"/>
  <c r="N208" i="7"/>
  <c r="K208" i="7"/>
  <c r="H208" i="7"/>
  <c r="N207" i="7"/>
  <c r="K207" i="7"/>
  <c r="H207" i="7"/>
  <c r="N206" i="7"/>
  <c r="K206" i="7"/>
  <c r="H206" i="7"/>
  <c r="N205" i="7"/>
  <c r="K205" i="7"/>
  <c r="H205" i="7"/>
  <c r="N204" i="7"/>
  <c r="K204" i="7"/>
  <c r="H204" i="7"/>
  <c r="N203" i="7"/>
  <c r="K203" i="7"/>
  <c r="H203" i="7"/>
  <c r="N202" i="7"/>
  <c r="K202" i="7"/>
  <c r="H202" i="7"/>
  <c r="N201" i="7"/>
  <c r="K201" i="7"/>
  <c r="H201" i="7"/>
  <c r="N200" i="7"/>
  <c r="K200" i="7"/>
  <c r="H200" i="7"/>
  <c r="N199" i="7"/>
  <c r="K199" i="7"/>
  <c r="H199" i="7"/>
  <c r="N198" i="7"/>
  <c r="K198" i="7"/>
  <c r="H198" i="7"/>
  <c r="N197" i="7"/>
  <c r="K197" i="7"/>
  <c r="H197" i="7"/>
  <c r="N196" i="7"/>
  <c r="K196" i="7"/>
  <c r="H196" i="7"/>
  <c r="N195" i="7"/>
  <c r="K195" i="7"/>
  <c r="H195" i="7"/>
  <c r="N194" i="7"/>
  <c r="K194" i="7"/>
  <c r="H194" i="7"/>
  <c r="N193" i="7"/>
  <c r="K193" i="7"/>
  <c r="H193" i="7"/>
  <c r="N192" i="7"/>
  <c r="K192" i="7"/>
  <c r="H192" i="7"/>
  <c r="N191" i="7"/>
  <c r="K191" i="7"/>
  <c r="H191" i="7"/>
  <c r="N190" i="7"/>
  <c r="K190" i="7"/>
  <c r="H190" i="7"/>
  <c r="N189" i="7"/>
  <c r="K189" i="7"/>
  <c r="H189" i="7"/>
  <c r="N188" i="7"/>
  <c r="K188" i="7"/>
  <c r="H188" i="7"/>
  <c r="N187" i="7"/>
  <c r="K187" i="7"/>
  <c r="H187" i="7"/>
  <c r="N186" i="7"/>
  <c r="K186" i="7"/>
  <c r="H186" i="7"/>
  <c r="N185" i="7"/>
  <c r="K185" i="7"/>
  <c r="H185" i="7"/>
  <c r="N184" i="7"/>
  <c r="K184" i="7"/>
  <c r="H184" i="7"/>
  <c r="N183" i="7"/>
  <c r="K183" i="7"/>
  <c r="H183" i="7"/>
  <c r="N182" i="7"/>
  <c r="K182" i="7"/>
  <c r="H182" i="7"/>
  <c r="N181" i="7"/>
  <c r="K181" i="7"/>
  <c r="H181" i="7"/>
  <c r="N180" i="7"/>
  <c r="K180" i="7"/>
  <c r="H180" i="7"/>
  <c r="N179" i="7"/>
  <c r="K179" i="7"/>
  <c r="H179" i="7"/>
  <c r="N178" i="7"/>
  <c r="K178" i="7"/>
  <c r="H178" i="7"/>
  <c r="N177" i="7"/>
  <c r="K177" i="7"/>
  <c r="H177" i="7"/>
  <c r="N176" i="7"/>
  <c r="K176" i="7"/>
  <c r="H176" i="7"/>
  <c r="N175" i="7"/>
  <c r="K175" i="7"/>
  <c r="H175" i="7"/>
  <c r="N174" i="7"/>
  <c r="K174" i="7"/>
  <c r="H174" i="7"/>
  <c r="N173" i="7"/>
  <c r="K173" i="7"/>
  <c r="H173" i="7"/>
  <c r="N172" i="7"/>
  <c r="K172" i="7"/>
  <c r="H172" i="7"/>
  <c r="N171" i="7"/>
  <c r="K171" i="7"/>
  <c r="H171" i="7"/>
  <c r="N170" i="7"/>
  <c r="K170" i="7"/>
  <c r="H170" i="7"/>
  <c r="N169" i="7"/>
  <c r="K169" i="7"/>
  <c r="H169" i="7"/>
  <c r="N168" i="7"/>
  <c r="K168" i="7"/>
  <c r="H168" i="7"/>
  <c r="N167" i="7"/>
  <c r="K167" i="7"/>
  <c r="H167" i="7"/>
  <c r="N166" i="7"/>
  <c r="K166" i="7"/>
  <c r="H166" i="7"/>
  <c r="N165" i="7"/>
  <c r="K165" i="7"/>
  <c r="H165" i="7"/>
  <c r="N164" i="7"/>
  <c r="K164" i="7"/>
  <c r="H164" i="7"/>
  <c r="N163" i="7"/>
  <c r="K163" i="7"/>
  <c r="H163" i="7"/>
  <c r="N162" i="7"/>
  <c r="K162" i="7"/>
  <c r="H162" i="7"/>
  <c r="N161" i="7"/>
  <c r="K161" i="7"/>
  <c r="H161" i="7"/>
  <c r="N160" i="7"/>
  <c r="K160" i="7"/>
  <c r="H160" i="7"/>
  <c r="N159" i="7"/>
  <c r="K159" i="7"/>
  <c r="H159" i="7"/>
  <c r="N158" i="7"/>
  <c r="K158" i="7"/>
  <c r="H158" i="7"/>
  <c r="N157" i="7"/>
  <c r="K157" i="7"/>
  <c r="H157" i="7"/>
  <c r="N156" i="7"/>
  <c r="K156" i="7"/>
  <c r="H156" i="7"/>
  <c r="N155" i="7"/>
  <c r="K155" i="7"/>
  <c r="H155" i="7"/>
  <c r="N154" i="7"/>
  <c r="K154" i="7"/>
  <c r="H154" i="7"/>
  <c r="N153" i="7"/>
  <c r="K153" i="7"/>
  <c r="H153" i="7"/>
  <c r="N152" i="7"/>
  <c r="K152" i="7"/>
  <c r="H152" i="7"/>
  <c r="N151" i="7"/>
  <c r="K151" i="7"/>
  <c r="H151" i="7"/>
  <c r="N150" i="7"/>
  <c r="K150" i="7"/>
  <c r="H150" i="7"/>
  <c r="N149" i="7"/>
  <c r="K149" i="7"/>
  <c r="H149" i="7"/>
  <c r="N148" i="7"/>
  <c r="K148" i="7"/>
  <c r="H148" i="7"/>
  <c r="N147" i="7"/>
  <c r="K147" i="7"/>
  <c r="H147" i="7"/>
  <c r="N146" i="7"/>
  <c r="K146" i="7"/>
  <c r="H146" i="7"/>
  <c r="N145" i="7"/>
  <c r="K145" i="7"/>
  <c r="H145" i="7"/>
  <c r="N144" i="7"/>
  <c r="K144" i="7"/>
  <c r="H144" i="7"/>
  <c r="N143" i="7"/>
  <c r="K143" i="7"/>
  <c r="H143" i="7"/>
  <c r="N142" i="7"/>
  <c r="K142" i="7"/>
  <c r="H142" i="7"/>
  <c r="N141" i="7"/>
  <c r="K141" i="7"/>
  <c r="H141" i="7"/>
  <c r="N140" i="7"/>
  <c r="K140" i="7"/>
  <c r="H140" i="7"/>
  <c r="N139" i="7"/>
  <c r="K139" i="7"/>
  <c r="H139" i="7"/>
  <c r="N138" i="7"/>
  <c r="K138" i="7"/>
  <c r="H138" i="7"/>
  <c r="N137" i="7"/>
  <c r="K137" i="7"/>
  <c r="H137" i="7"/>
  <c r="N136" i="7"/>
  <c r="K136" i="7"/>
  <c r="H136" i="7"/>
  <c r="N135" i="7"/>
  <c r="K135" i="7"/>
  <c r="H135" i="7"/>
  <c r="N134" i="7"/>
  <c r="K134" i="7"/>
  <c r="H134" i="7"/>
  <c r="N133" i="7"/>
  <c r="K133" i="7"/>
  <c r="H133" i="7"/>
  <c r="N132" i="7"/>
  <c r="K132" i="7"/>
  <c r="H132" i="7"/>
  <c r="N131" i="7"/>
  <c r="K131" i="7"/>
  <c r="H131" i="7"/>
  <c r="N130" i="7"/>
  <c r="K130" i="7"/>
  <c r="H130" i="7"/>
  <c r="N129" i="7"/>
  <c r="K129" i="7"/>
  <c r="H129" i="7"/>
  <c r="N128" i="7"/>
  <c r="K128" i="7"/>
  <c r="H128" i="7"/>
  <c r="N127" i="7"/>
  <c r="K127" i="7"/>
  <c r="H127" i="7"/>
  <c r="N126" i="7"/>
  <c r="K126" i="7"/>
  <c r="H126" i="7"/>
  <c r="N125" i="7"/>
  <c r="K125" i="7"/>
  <c r="H125" i="7"/>
  <c r="N124" i="7"/>
  <c r="K124" i="7"/>
  <c r="H124" i="7"/>
  <c r="N123" i="7"/>
  <c r="K123" i="7"/>
  <c r="H123" i="7"/>
  <c r="N122" i="7"/>
  <c r="K122" i="7"/>
  <c r="H122" i="7"/>
  <c r="N121" i="7"/>
  <c r="K121" i="7"/>
  <c r="H121" i="7"/>
  <c r="N120" i="7"/>
  <c r="K120" i="7"/>
  <c r="H120" i="7"/>
  <c r="N119" i="7"/>
  <c r="K119" i="7"/>
  <c r="H119" i="7"/>
  <c r="N118" i="7"/>
  <c r="K118" i="7"/>
  <c r="H118" i="7"/>
  <c r="N117" i="7"/>
  <c r="K117" i="7"/>
  <c r="H117" i="7"/>
  <c r="N116" i="7"/>
  <c r="K116" i="7"/>
  <c r="H116" i="7"/>
  <c r="N115" i="7"/>
  <c r="K115" i="7"/>
  <c r="H115" i="7"/>
  <c r="N114" i="7"/>
  <c r="K114" i="7"/>
  <c r="H114" i="7"/>
  <c r="N113" i="7"/>
  <c r="K113" i="7"/>
  <c r="H113" i="7"/>
  <c r="N112" i="7"/>
  <c r="K112" i="7"/>
  <c r="H112" i="7"/>
  <c r="N111" i="7"/>
  <c r="K111" i="7"/>
  <c r="H111" i="7"/>
  <c r="N110" i="7"/>
  <c r="K110" i="7"/>
  <c r="H110" i="7"/>
  <c r="N109" i="7"/>
  <c r="K109" i="7"/>
  <c r="H109" i="7"/>
  <c r="N108" i="7"/>
  <c r="K108" i="7"/>
  <c r="H108" i="7"/>
  <c r="N107" i="7"/>
  <c r="K107" i="7"/>
  <c r="H107" i="7"/>
  <c r="N106" i="7"/>
  <c r="K106" i="7"/>
  <c r="H106" i="7"/>
  <c r="N105" i="7"/>
  <c r="K105" i="7"/>
  <c r="H105" i="7"/>
  <c r="N104" i="7"/>
  <c r="K104" i="7"/>
  <c r="H104" i="7"/>
  <c r="N103" i="7"/>
  <c r="K103" i="7"/>
  <c r="H103" i="7"/>
  <c r="N102" i="7"/>
  <c r="K102" i="7"/>
  <c r="H102" i="7"/>
  <c r="N101" i="7"/>
  <c r="K101" i="7"/>
  <c r="H101" i="7"/>
  <c r="N100" i="7"/>
  <c r="K100" i="7"/>
  <c r="H100" i="7"/>
  <c r="N99" i="7"/>
  <c r="K99" i="7"/>
  <c r="H99" i="7"/>
  <c r="N98" i="7"/>
  <c r="K98" i="7"/>
  <c r="H98" i="7"/>
  <c r="N97" i="7"/>
  <c r="K97" i="7"/>
  <c r="H97" i="7"/>
  <c r="N96" i="7"/>
  <c r="K96" i="7"/>
  <c r="H96" i="7"/>
  <c r="N95" i="7"/>
  <c r="K95" i="7"/>
  <c r="H95" i="7"/>
  <c r="N94" i="7"/>
  <c r="K94" i="7"/>
  <c r="H94" i="7"/>
  <c r="N93" i="7"/>
  <c r="K93" i="7"/>
  <c r="H93" i="7"/>
  <c r="N92" i="7"/>
  <c r="K92" i="7"/>
  <c r="H92" i="7"/>
  <c r="N91" i="7"/>
  <c r="K91" i="7"/>
  <c r="H91" i="7"/>
  <c r="N89" i="7"/>
  <c r="K89" i="7"/>
  <c r="H89" i="7"/>
  <c r="N88" i="7"/>
  <c r="K88" i="7"/>
  <c r="H88" i="7"/>
  <c r="N87" i="7"/>
  <c r="K87" i="7"/>
  <c r="H87" i="7"/>
  <c r="N86" i="7"/>
  <c r="K86" i="7"/>
  <c r="H86" i="7"/>
  <c r="N85" i="7"/>
  <c r="K85" i="7"/>
  <c r="H85" i="7"/>
  <c r="N84" i="7"/>
  <c r="K84" i="7"/>
  <c r="H84" i="7"/>
  <c r="N83" i="7"/>
  <c r="K83" i="7"/>
  <c r="H83" i="7"/>
  <c r="N82" i="7"/>
  <c r="K82" i="7"/>
  <c r="H82" i="7"/>
  <c r="N81" i="7"/>
  <c r="K81" i="7"/>
  <c r="H81" i="7"/>
  <c r="N80" i="7"/>
  <c r="K80" i="7"/>
  <c r="H80" i="7"/>
  <c r="N79" i="7"/>
  <c r="K79" i="7"/>
  <c r="H79" i="7"/>
  <c r="N76" i="7"/>
  <c r="K76" i="7"/>
  <c r="H76" i="7"/>
  <c r="N74" i="7"/>
  <c r="K74" i="7"/>
  <c r="H74" i="7"/>
  <c r="N70" i="7"/>
  <c r="K70" i="7"/>
  <c r="H70" i="7"/>
  <c r="N69" i="7"/>
  <c r="K69" i="7"/>
  <c r="H69" i="7"/>
  <c r="N65" i="7"/>
  <c r="K65" i="7"/>
  <c r="H65" i="7"/>
  <c r="N63" i="7"/>
  <c r="K63" i="7"/>
  <c r="H63" i="7"/>
  <c r="N59" i="7"/>
  <c r="K59" i="7"/>
  <c r="H59" i="7"/>
  <c r="N57" i="7"/>
  <c r="K57" i="7"/>
  <c r="H57" i="7"/>
  <c r="N56" i="7"/>
  <c r="K56" i="7"/>
  <c r="H56" i="7"/>
  <c r="N55" i="7"/>
  <c r="K55" i="7"/>
  <c r="H55" i="7"/>
  <c r="N54" i="7"/>
  <c r="K54" i="7"/>
  <c r="H54" i="7"/>
  <c r="N53" i="7"/>
  <c r="K53" i="7"/>
  <c r="H53" i="7"/>
  <c r="N51" i="7"/>
  <c r="K51" i="7"/>
  <c r="H51" i="7"/>
  <c r="N50" i="7"/>
  <c r="K50" i="7"/>
  <c r="H50" i="7"/>
  <c r="N49" i="7"/>
  <c r="K49" i="7"/>
  <c r="H49" i="7"/>
  <c r="N48" i="7"/>
  <c r="K48" i="7"/>
  <c r="H48" i="7"/>
  <c r="N47" i="7"/>
  <c r="K47" i="7"/>
  <c r="H47" i="7"/>
  <c r="N46" i="7"/>
  <c r="K46" i="7"/>
  <c r="H46" i="7"/>
  <c r="M45" i="7"/>
  <c r="L45" i="7"/>
  <c r="L44" i="7" s="1"/>
  <c r="J45" i="7"/>
  <c r="J44" i="7" s="1"/>
  <c r="I45" i="7"/>
  <c r="G45" i="7"/>
  <c r="G44" i="7" s="1"/>
  <c r="F45" i="7"/>
  <c r="F44" i="7" s="1"/>
  <c r="N43" i="7"/>
  <c r="K43" i="7"/>
  <c r="H43" i="7"/>
  <c r="N42" i="7"/>
  <c r="K42" i="7"/>
  <c r="H42" i="7"/>
  <c r="N41" i="7"/>
  <c r="K41" i="7"/>
  <c r="H41" i="7"/>
  <c r="N39" i="7"/>
  <c r="K39" i="7"/>
  <c r="H39" i="7"/>
  <c r="N38" i="7"/>
  <c r="K38" i="7"/>
  <c r="H38" i="7"/>
  <c r="N37" i="7"/>
  <c r="K37" i="7"/>
  <c r="H37" i="7"/>
  <c r="M36" i="7"/>
  <c r="M35" i="7" s="1"/>
  <c r="L36" i="7"/>
  <c r="L35" i="7" s="1"/>
  <c r="J36" i="7"/>
  <c r="J35" i="7" s="1"/>
  <c r="I36" i="7"/>
  <c r="G36" i="7"/>
  <c r="G35" i="7" s="1"/>
  <c r="F36" i="7"/>
  <c r="F35" i="7" s="1"/>
  <c r="N33" i="7"/>
  <c r="K33" i="7"/>
  <c r="H33" i="7"/>
  <c r="M32" i="7"/>
  <c r="L32" i="7"/>
  <c r="J32" i="7"/>
  <c r="I32" i="7"/>
  <c r="G32" i="7"/>
  <c r="F32" i="7"/>
  <c r="N31" i="7"/>
  <c r="K31" i="7"/>
  <c r="H31" i="7"/>
  <c r="N30" i="7"/>
  <c r="K30" i="7"/>
  <c r="H30" i="7"/>
  <c r="N29" i="7"/>
  <c r="K29" i="7"/>
  <c r="H29" i="7"/>
  <c r="N28" i="7"/>
  <c r="K28" i="7"/>
  <c r="H28" i="7"/>
  <c r="M27" i="7"/>
  <c r="L27" i="7"/>
  <c r="J27" i="7"/>
  <c r="I27" i="7"/>
  <c r="G27" i="7"/>
  <c r="F27" i="7"/>
  <c r="N25" i="7"/>
  <c r="K25" i="7"/>
  <c r="H25" i="7"/>
  <c r="N24" i="7"/>
  <c r="K24" i="7"/>
  <c r="H24" i="7"/>
  <c r="M23" i="7"/>
  <c r="L23" i="7"/>
  <c r="J23" i="7"/>
  <c r="I23" i="7"/>
  <c r="G23" i="7"/>
  <c r="F23" i="7"/>
  <c r="N22" i="7"/>
  <c r="K22" i="7"/>
  <c r="H22" i="7"/>
  <c r="N21" i="7"/>
  <c r="K21" i="7"/>
  <c r="H21" i="7"/>
  <c r="N20" i="7"/>
  <c r="K20" i="7"/>
  <c r="H20" i="7"/>
  <c r="N19" i="7"/>
  <c r="K19" i="7"/>
  <c r="H19" i="7"/>
  <c r="M18" i="7"/>
  <c r="L18" i="7"/>
  <c r="J18" i="7"/>
  <c r="I18" i="7"/>
  <c r="G18" i="7"/>
  <c r="F18" i="7"/>
  <c r="H81" i="10"/>
  <c r="G81" i="10"/>
  <c r="H77" i="10"/>
  <c r="G77" i="10"/>
  <c r="H70" i="10"/>
  <c r="G70" i="10"/>
  <c r="H55" i="10"/>
  <c r="G55" i="10"/>
  <c r="H53" i="10"/>
  <c r="G53" i="10"/>
  <c r="H37" i="10"/>
  <c r="G37" i="10"/>
  <c r="H34" i="10"/>
  <c r="G34" i="10"/>
  <c r="H32" i="10"/>
  <c r="G32" i="10"/>
  <c r="D26" i="10"/>
  <c r="H25" i="10"/>
  <c r="H24" i="10" s="1"/>
  <c r="G25" i="10"/>
  <c r="G24" i="10" s="1"/>
  <c r="G69" i="10" l="1"/>
  <c r="G92" i="10" s="1"/>
  <c r="G28" i="10"/>
  <c r="G47" i="10"/>
  <c r="H47" i="10"/>
  <c r="I672" i="7"/>
  <c r="F680" i="7"/>
  <c r="H680" i="7" s="1"/>
  <c r="M680" i="7"/>
  <c r="G672" i="7"/>
  <c r="I680" i="7"/>
  <c r="M672" i="7"/>
  <c r="F672" i="7"/>
  <c r="F17" i="7"/>
  <c r="I26" i="7"/>
  <c r="L17" i="7"/>
  <c r="G26" i="7"/>
  <c r="J17" i="7"/>
  <c r="G17" i="7"/>
  <c r="M26" i="7"/>
  <c r="I17" i="7"/>
  <c r="J26" i="7"/>
  <c r="J680" i="7"/>
  <c r="L680" i="7"/>
  <c r="M17" i="7"/>
  <c r="M44" i="7"/>
  <c r="M34" i="7" s="1"/>
  <c r="J672" i="7"/>
  <c r="H69" i="10"/>
  <c r="H92" i="10" s="1"/>
  <c r="H601" i="7"/>
  <c r="F564" i="7"/>
  <c r="H564" i="7" s="1"/>
  <c r="L564" i="7"/>
  <c r="N564" i="7" s="1"/>
  <c r="J526" i="7"/>
  <c r="J525" i="7" s="1"/>
  <c r="M526" i="7"/>
  <c r="L688" i="7"/>
  <c r="M651" i="7"/>
  <c r="G688" i="7"/>
  <c r="J688" i="7"/>
  <c r="M688" i="7"/>
  <c r="L672" i="7"/>
  <c r="M616" i="7"/>
  <c r="F688" i="7"/>
  <c r="H35" i="7"/>
  <c r="N601" i="7"/>
  <c r="J640" i="7"/>
  <c r="G661" i="7"/>
  <c r="G75" i="7"/>
  <c r="J75" i="7"/>
  <c r="M75" i="7"/>
  <c r="G616" i="7"/>
  <c r="H633" i="7"/>
  <c r="N633" i="7"/>
  <c r="G640" i="7"/>
  <c r="M640" i="7"/>
  <c r="F640" i="7"/>
  <c r="K643" i="7"/>
  <c r="G651" i="7"/>
  <c r="H654" i="7"/>
  <c r="I651" i="7"/>
  <c r="N654" i="7"/>
  <c r="H673" i="7"/>
  <c r="N18" i="7"/>
  <c r="K18" i="7"/>
  <c r="H23" i="7"/>
  <c r="K23" i="7"/>
  <c r="N23" i="7"/>
  <c r="M61" i="7"/>
  <c r="K62" i="7"/>
  <c r="M218" i="7"/>
  <c r="J558" i="7"/>
  <c r="I616" i="7"/>
  <c r="H675" i="7"/>
  <c r="K675" i="7"/>
  <c r="N675" i="7"/>
  <c r="K678" i="7"/>
  <c r="N678" i="7"/>
  <c r="K681" i="7"/>
  <c r="K684" i="7"/>
  <c r="N684" i="7"/>
  <c r="N35" i="7"/>
  <c r="L75" i="7"/>
  <c r="G384" i="7"/>
  <c r="J384" i="7"/>
  <c r="G558" i="7"/>
  <c r="M558" i="7"/>
  <c r="F661" i="7"/>
  <c r="I661" i="7"/>
  <c r="M661" i="7"/>
  <c r="H691" i="7"/>
  <c r="K691" i="7"/>
  <c r="N691" i="7"/>
  <c r="G218" i="7"/>
  <c r="F511" i="7"/>
  <c r="H511" i="7" s="1"/>
  <c r="L511" i="7"/>
  <c r="N511" i="7" s="1"/>
  <c r="H517" i="7"/>
  <c r="N519" i="7"/>
  <c r="N517" i="7"/>
  <c r="H527" i="7"/>
  <c r="N527" i="7"/>
  <c r="H27" i="7"/>
  <c r="K27" i="7"/>
  <c r="N27" i="7"/>
  <c r="H32" i="7"/>
  <c r="K32" i="7"/>
  <c r="N32" i="7"/>
  <c r="G34" i="7"/>
  <c r="J34" i="7"/>
  <c r="H45" i="7"/>
  <c r="K45" i="7"/>
  <c r="N45" i="7"/>
  <c r="H52" i="7"/>
  <c r="K52" i="7"/>
  <c r="N52" i="7"/>
  <c r="G61" i="7"/>
  <c r="J61" i="7"/>
  <c r="K72" i="7"/>
  <c r="N317" i="7"/>
  <c r="J218" i="7"/>
  <c r="F559" i="7"/>
  <c r="H559" i="7" s="1"/>
  <c r="K562" i="7"/>
  <c r="I559" i="7"/>
  <c r="K559" i="7" s="1"/>
  <c r="N562" i="7"/>
  <c r="N559" i="7"/>
  <c r="N643" i="7"/>
  <c r="L640" i="7"/>
  <c r="K567" i="7"/>
  <c r="H567" i="7"/>
  <c r="N567" i="7"/>
  <c r="H587" i="7"/>
  <c r="K587" i="7"/>
  <c r="N587" i="7"/>
  <c r="H602" i="7"/>
  <c r="K611" i="7"/>
  <c r="N611" i="7"/>
  <c r="K617" i="7"/>
  <c r="I640" i="7"/>
  <c r="N641" i="7"/>
  <c r="K649" i="7"/>
  <c r="N649" i="7"/>
  <c r="K652" i="7"/>
  <c r="L651" i="7"/>
  <c r="J661" i="7"/>
  <c r="H664" i="7"/>
  <c r="K664" i="7"/>
  <c r="N664" i="7"/>
  <c r="H689" i="7"/>
  <c r="I688" i="7"/>
  <c r="N689" i="7"/>
  <c r="H36" i="7"/>
  <c r="K36" i="7"/>
  <c r="N36" i="7"/>
  <c r="H18" i="7"/>
  <c r="H28" i="10"/>
  <c r="N62" i="7"/>
  <c r="K66" i="7"/>
  <c r="H62" i="7"/>
  <c r="F26" i="7"/>
  <c r="L26" i="7"/>
  <c r="F34" i="7"/>
  <c r="L34" i="7"/>
  <c r="I35" i="7"/>
  <c r="I44" i="7"/>
  <c r="I61" i="7"/>
  <c r="H66" i="7"/>
  <c r="N66" i="7"/>
  <c r="H72" i="7"/>
  <c r="N72" i="7"/>
  <c r="N400" i="7"/>
  <c r="I511" i="7"/>
  <c r="K511" i="7" s="1"/>
  <c r="K517" i="7"/>
  <c r="K491" i="7"/>
  <c r="F491" i="7"/>
  <c r="H491" i="7" s="1"/>
  <c r="N492" i="7"/>
  <c r="L491" i="7"/>
  <c r="N491" i="7" s="1"/>
  <c r="K565" i="7"/>
  <c r="I564" i="7"/>
  <c r="K577" i="7"/>
  <c r="F577" i="7"/>
  <c r="H577" i="7" s="1"/>
  <c r="N578" i="7"/>
  <c r="L577" i="7"/>
  <c r="N577" i="7" s="1"/>
  <c r="K581" i="7"/>
  <c r="F581" i="7"/>
  <c r="H581" i="7" s="1"/>
  <c r="N582" i="7"/>
  <c r="L581" i="7"/>
  <c r="N581" i="7" s="1"/>
  <c r="K527" i="7"/>
  <c r="H565" i="7"/>
  <c r="N565" i="7"/>
  <c r="N617" i="7"/>
  <c r="N652" i="7"/>
  <c r="H662" i="7"/>
  <c r="N681" i="7"/>
  <c r="N602" i="7"/>
  <c r="H611" i="7"/>
  <c r="F616" i="7"/>
  <c r="H617" i="7"/>
  <c r="J616" i="7"/>
  <c r="K633" i="7"/>
  <c r="H641" i="7"/>
  <c r="K641" i="7"/>
  <c r="H643" i="7"/>
  <c r="H649" i="7"/>
  <c r="F651" i="7"/>
  <c r="H652" i="7"/>
  <c r="J651" i="7"/>
  <c r="K654" i="7"/>
  <c r="K662" i="7"/>
  <c r="L661" i="7"/>
  <c r="N662" i="7"/>
  <c r="N673" i="7"/>
  <c r="H678" i="7"/>
  <c r="H681" i="7"/>
  <c r="H684" i="7"/>
  <c r="K689" i="7"/>
  <c r="M525" i="7" l="1"/>
  <c r="N525" i="7" s="1"/>
  <c r="K526" i="7"/>
  <c r="K525" i="7"/>
  <c r="H672" i="7"/>
  <c r="G27" i="10"/>
  <c r="G23" i="10" s="1"/>
  <c r="G91" i="10" s="1"/>
  <c r="G90" i="10" s="1"/>
  <c r="H27" i="10"/>
  <c r="H23" i="10" s="1"/>
  <c r="H84" i="10" s="1"/>
  <c r="K672" i="7"/>
  <c r="N688" i="7"/>
  <c r="N680" i="7"/>
  <c r="J16" i="7"/>
  <c r="G671" i="7"/>
  <c r="N26" i="7"/>
  <c r="I16" i="7"/>
  <c r="K680" i="7"/>
  <c r="N672" i="7"/>
  <c r="G16" i="7"/>
  <c r="K17" i="7"/>
  <c r="H17" i="7"/>
  <c r="F16" i="7"/>
  <c r="K26" i="7"/>
  <c r="H640" i="7"/>
  <c r="M16" i="7"/>
  <c r="N17" i="7"/>
  <c r="M671" i="7"/>
  <c r="N616" i="7"/>
  <c r="J671" i="7"/>
  <c r="H688" i="7"/>
  <c r="K688" i="7"/>
  <c r="N651" i="7"/>
  <c r="K651" i="7"/>
  <c r="H651" i="7"/>
  <c r="K661" i="7"/>
  <c r="M639" i="7"/>
  <c r="H661" i="7"/>
  <c r="L671" i="7"/>
  <c r="G639" i="7"/>
  <c r="I639" i="7"/>
  <c r="N476" i="7"/>
  <c r="K616" i="7"/>
  <c r="F671" i="7"/>
  <c r="N518" i="7"/>
  <c r="N640" i="7"/>
  <c r="N75" i="7"/>
  <c r="N661" i="7"/>
  <c r="H616" i="7"/>
  <c r="I384" i="7"/>
  <c r="K384" i="7" s="1"/>
  <c r="N374" i="7"/>
  <c r="H34" i="7"/>
  <c r="H558" i="7"/>
  <c r="F75" i="7"/>
  <c r="H75" i="7" s="1"/>
  <c r="G60" i="7"/>
  <c r="K640" i="7"/>
  <c r="N526" i="7"/>
  <c r="N512" i="7"/>
  <c r="I218" i="7"/>
  <c r="K218" i="7" s="1"/>
  <c r="K44" i="7"/>
  <c r="M384" i="7"/>
  <c r="M60" i="7" s="1"/>
  <c r="N34" i="7"/>
  <c r="I671" i="7"/>
  <c r="N44" i="7"/>
  <c r="H44" i="7"/>
  <c r="F639" i="7"/>
  <c r="H384" i="7"/>
  <c r="F218" i="7"/>
  <c r="H218" i="7" s="1"/>
  <c r="I75" i="7"/>
  <c r="K75" i="7" s="1"/>
  <c r="L16" i="7"/>
  <c r="L61" i="7"/>
  <c r="H26" i="7"/>
  <c r="L639" i="7"/>
  <c r="J639" i="7"/>
  <c r="K564" i="7"/>
  <c r="K558" i="7" s="1"/>
  <c r="I558" i="7"/>
  <c r="L558" i="7"/>
  <c r="N558" i="7" s="1"/>
  <c r="F558" i="7"/>
  <c r="L384" i="7"/>
  <c r="N385" i="7"/>
  <c r="L218" i="7"/>
  <c r="N218" i="7" s="1"/>
  <c r="K61" i="7"/>
  <c r="I34" i="7"/>
  <c r="K34" i="7" s="1"/>
  <c r="K35" i="7"/>
  <c r="F61" i="7"/>
  <c r="G703" i="7" l="1"/>
  <c r="H91" i="10"/>
  <c r="H90" i="10" s="1"/>
  <c r="G84" i="10"/>
  <c r="K16" i="7"/>
  <c r="H671" i="7"/>
  <c r="M703" i="7"/>
  <c r="H16" i="7"/>
  <c r="J60" i="7"/>
  <c r="J702" i="7" s="1"/>
  <c r="N671" i="7"/>
  <c r="K671" i="7"/>
  <c r="G695" i="7"/>
  <c r="I60" i="7"/>
  <c r="N384" i="7"/>
  <c r="M702" i="7"/>
  <c r="M695" i="7"/>
  <c r="G702" i="7"/>
  <c r="I703" i="7"/>
  <c r="J703" i="7"/>
  <c r="K639" i="7"/>
  <c r="N61" i="7"/>
  <c r="L60" i="7"/>
  <c r="N60" i="7" s="1"/>
  <c r="N16" i="7"/>
  <c r="H61" i="7"/>
  <c r="F60" i="7"/>
  <c r="N639" i="7"/>
  <c r="L703" i="7"/>
  <c r="H639" i="7"/>
  <c r="F703" i="7"/>
  <c r="H703" i="7" l="1"/>
  <c r="N703" i="7"/>
  <c r="K703" i="7"/>
  <c r="K60" i="7"/>
  <c r="J695" i="7"/>
  <c r="L702" i="7"/>
  <c r="N702" i="7"/>
  <c r="H60" i="7"/>
  <c r="H702" i="7" s="1"/>
  <c r="F702" i="7"/>
  <c r="F695" i="7"/>
  <c r="H695" i="7" s="1"/>
  <c r="L695" i="7"/>
  <c r="N695" i="7" s="1"/>
  <c r="K606" i="7"/>
  <c r="I602" i="7"/>
  <c r="K602" i="7" s="1"/>
  <c r="I601" i="7" l="1"/>
  <c r="K601" i="7" l="1"/>
  <c r="K702" i="7" s="1"/>
  <c r="I695" i="7"/>
  <c r="K695" i="7" s="1"/>
  <c r="I702" i="7"/>
</calcChain>
</file>

<file path=xl/comments1.xml><?xml version="1.0" encoding="utf-8"?>
<comments xmlns="http://schemas.openxmlformats.org/spreadsheetml/2006/main">
  <authors>
    <author>Rosa Angelica Blanco Pinzon</author>
    <author>saul</author>
  </authors>
  <commentList>
    <comment ref="B6" authorId="0" shapeId="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text>
        <r>
          <rPr>
            <sz val="9"/>
            <color indexed="81"/>
            <rFont val="Tahoma"/>
            <family val="2"/>
          </rPr>
          <t>El nombre de la unidad ejecutora se desplegará automáticamente después de seleccionar la sección.</t>
        </r>
      </text>
    </comment>
    <comment ref="B8" authorId="0" shapeId="0">
      <text>
        <r>
          <rPr>
            <sz val="9"/>
            <color indexed="81"/>
            <rFont val="Tahoma"/>
            <family val="2"/>
          </rPr>
          <t>Haga uso de la lista desplegable para seleccionar el nombre del Fondo Especial  o de la Renta Parafiscal de la cuál se programan los ingresos. Recuerde que este formulario aplica para Fondos Especiales Nación, Fondos Especiales de los Establecimientos Públicos y Rentas Parafiscales Nación (Contribución Espectáculos Públicos y FOMAG).
LAS DEMÁS RENTAS PARAFISCALES, A MENOS QUE SE REGISTREN DENTRO DE UN FONDO ESPECIAL ESPECÍFICO, SE PROGRAMAN COMO RECURSOS PROPIOS DE LOS ESTABLECIMIENTOS PÚBLICOS. 
En caso de programar ingresos para más de un fondo especial, por favor cree una copia de este formulario en otra hoja excel y diligénciela.</t>
        </r>
      </text>
    </comment>
    <comment ref="G8" authorId="1" shapeId="0">
      <text>
        <r>
          <rPr>
            <sz val="8"/>
            <color indexed="81"/>
            <rFont val="Tahoma"/>
            <family val="2"/>
          </rPr>
          <t>El Código SIIF se desplegará automáticamente al seleccionar el nombre del Fondo Especial.</t>
        </r>
      </text>
    </comment>
    <comment ref="F23" authorId="0" shapeId="0">
      <text>
        <r>
          <rPr>
            <sz val="8"/>
            <color indexed="81"/>
            <rFont val="Tahoma"/>
            <family val="2"/>
          </rPr>
          <t xml:space="preserve">Son los ingresos </t>
        </r>
        <r>
          <rPr>
            <b/>
            <sz val="8"/>
            <color indexed="81"/>
            <rFont val="Tahoma"/>
            <family val="2"/>
          </rPr>
          <t>REGULARES</t>
        </r>
        <r>
          <rPr>
            <sz val="8"/>
            <color indexed="81"/>
            <rFont val="Tahoma"/>
            <family val="2"/>
          </rPr>
          <t xml:space="preserve"> que percibe el Fondo Especial.</t>
        </r>
      </text>
    </comment>
    <comment ref="F24" authorId="0" shapeId="0">
      <text>
        <r>
          <rPr>
            <sz val="8"/>
            <color indexed="81"/>
            <rFont val="Tahoma"/>
            <family val="2"/>
          </rPr>
          <t>Son los ingreso por todo tipo de</t>
        </r>
        <r>
          <rPr>
            <b/>
            <sz val="8"/>
            <color indexed="81"/>
            <rFont val="Tahoma"/>
            <family val="2"/>
          </rPr>
          <t xml:space="preserve"> impuestos</t>
        </r>
        <r>
          <rPr>
            <sz val="8"/>
            <color indexed="81"/>
            <rFont val="Tahoma"/>
            <family val="2"/>
          </rPr>
          <t>, entendidos como  la obligación de hacer un pago, sin que exista una retribución particular por parte del Estado.</t>
        </r>
      </text>
    </comment>
    <comment ref="F25" authorId="0" shapeId="0">
      <text>
        <r>
          <rPr>
            <sz val="8"/>
            <color indexed="81"/>
            <rFont val="Tahoma"/>
            <family val="2"/>
          </rPr>
          <t xml:space="preserve">Son aquellos ingresos que la ley define como impuestos, pero que no gravan directamente los ingresos o el patrimonio de las personas naturales y jurídicas sino una manifestación o hecho específico. En los impuestos indirectos no existe una identificación concreta y previa del sujeto contribuyente y, por tanto, la capacidad de pago solamente se puede determinar por la propensión al consumo de los distintos sujetos pasivos del tributo.
</t>
        </r>
        <r>
          <rPr>
            <u/>
            <sz val="8"/>
            <color indexed="81"/>
            <rFont val="Tahoma"/>
            <family val="2"/>
          </rPr>
          <t>SI EL FONDO ESPECIAL RECIBE INGRESOS POR ESTE CONCEPTO, HAGA USO DE LA LISTA DESPLEGABLE PARA SEÑALAR EL IMPUESTO CORRESPONDIENTE</t>
        </r>
        <r>
          <rPr>
            <sz val="8"/>
            <color indexed="81"/>
            <rFont val="Tahoma"/>
            <family val="2"/>
          </rPr>
          <t>.</t>
        </r>
      </text>
    </comment>
    <comment ref="F27" authorId="0" shapeId="0">
      <text>
        <r>
          <rPr>
            <sz val="8"/>
            <color indexed="81"/>
            <rFont val="Tahoma"/>
            <family val="2"/>
          </rPr>
          <t xml:space="preserve">Son los ingresos corrientes que por ley </t>
        </r>
        <r>
          <rPr>
            <b/>
            <sz val="8"/>
            <color indexed="81"/>
            <rFont val="Tahoma"/>
            <family val="2"/>
          </rPr>
          <t>NO</t>
        </r>
        <r>
          <rPr>
            <sz val="8"/>
            <color indexed="81"/>
            <rFont val="Tahoma"/>
            <family val="2"/>
          </rPr>
          <t xml:space="preserve"> están definidos como impuestos.</t>
        </r>
      </text>
    </comment>
    <comment ref="F28" authorId="0" shapeId="0">
      <text>
        <r>
          <rPr>
            <sz val="8"/>
            <color indexed="81"/>
            <rFont val="Tahoma"/>
            <family val="2"/>
          </rPr>
          <t xml:space="preserve">Son los ingresos por cargas fiscales al patrimonio particular, sustentadas en la potestad tributaria del Estado. Incluye el ingreso por </t>
        </r>
        <r>
          <rPr>
            <b/>
            <sz val="8"/>
            <color indexed="81"/>
            <rFont val="Tahoma"/>
            <family val="2"/>
          </rPr>
          <t>contribuciones parafiscales</t>
        </r>
        <r>
          <rPr>
            <sz val="8"/>
            <color indexed="81"/>
            <rFont val="Tahoma"/>
            <family val="2"/>
          </rPr>
          <t xml:space="preserve">, que son los pagos que deben realizar los usuarios de algunos organismos públicos, mixtos o privados, para asegurar el financiamiento de estas entidades de manera autónoma; y el ingreso por </t>
        </r>
        <r>
          <rPr>
            <b/>
            <sz val="8"/>
            <color indexed="81"/>
            <rFont val="Tahoma"/>
            <family val="2"/>
          </rPr>
          <t>contribuciones especiales</t>
        </r>
        <r>
          <rPr>
            <sz val="8"/>
            <color indexed="81"/>
            <rFont val="Tahoma"/>
            <family val="2"/>
          </rPr>
          <t xml:space="preserve">, las cuales corresponden al pago por una inversión que beneficia a un grupo de personas. 
</t>
        </r>
        <r>
          <rPr>
            <u/>
            <sz val="8"/>
            <color indexed="81"/>
            <rFont val="Tahoma"/>
            <family val="2"/>
          </rPr>
          <t>POR FAVOR INDIQUE CON CLARIDAD LA BASE LEGAL DE CADA UNA DE LAS CONTRIBUCIONES REGISTRADAS.</t>
        </r>
      </text>
    </comment>
    <comment ref="F29" authorId="0" shapeId="0">
      <text>
        <r>
          <rPr>
            <sz val="8"/>
            <color indexed="81"/>
            <rFont val="Tahoma"/>
            <family val="2"/>
          </rPr>
          <t>Son los ingresos por aportes de los empleados y de los empleadores a los sistemas de seguros sociales, destinados a cubrir un riesgo social como lo es en este caso la enfermedad o la vejez.</t>
        </r>
      </text>
    </comment>
    <comment ref="F32" authorId="0" shapeId="0">
      <text>
        <r>
          <rPr>
            <sz val="8"/>
            <color indexed="81"/>
            <rFont val="Tahoma"/>
            <family val="2"/>
          </rPr>
          <t>Son los recaudos de aportes de los empleados y de los empleadores asociados a la nómina y que se destinan a financiar en este caso actividades de las Escuelas Industriales e Institutos Técnicos. Incluye Aportes de Cesantías.</t>
        </r>
      </text>
    </comment>
    <comment ref="F34" authorId="0" shapeId="0">
      <text>
        <r>
          <rPr>
            <sz val="8"/>
            <color indexed="81"/>
            <rFont val="Tahoma"/>
            <family val="2"/>
          </rPr>
          <t>Las contribuciones especiales derivan su recaudo de la facultad impositiva del Estado y se fijan individualmente a cada una de las entidades de la administración y de los particulares o entidades que manejen fondos o bienes de la Nación.
A diferencia de las contribuciones diversas, las contribuciones especiales son señaladas expresamente por la ley o jurisprudencia como</t>
        </r>
        <r>
          <rPr>
            <b/>
            <sz val="8"/>
            <color indexed="81"/>
            <rFont val="Tahoma"/>
            <family val="2"/>
          </rPr>
          <t xml:space="preserve"> tributos especiales</t>
        </r>
        <r>
          <rPr>
            <sz val="8"/>
            <color indexed="81"/>
            <rFont val="Tahoma"/>
            <family val="2"/>
          </rPr>
          <t xml:space="preserve">, en la medida en que no están enmarcadas dentro de los conceptos de tasas y contribuciones que se cobren a los contribuyentes, como recuperación de los costos de los servicios que les presten o participación en los beneficios que les proporcionen, sino que se derivan de la facultad impositiva del Estado.
</t>
        </r>
        <r>
          <rPr>
            <u/>
            <sz val="8"/>
            <color indexed="81"/>
            <rFont val="Tahoma"/>
            <family val="2"/>
          </rPr>
          <t>SI EL FONDO ESPECIAL RECIBE INGRESOS POR ESTE CONCEPTO, HAGA USO DE LA LISTA DESPLEGABLE PARA SEÑALAR LA CONTRIBUCIÓN CORRESPONDIENTE.</t>
        </r>
      </text>
    </comment>
    <comment ref="F37" authorId="0" shapeId="0">
      <text>
        <r>
          <rPr>
            <sz val="8"/>
            <color indexed="81"/>
            <rFont val="Tahoma"/>
            <family val="2"/>
          </rPr>
          <t xml:space="preserve">Comprende los ingresos por las demás contribuciones que no se clasifican en las cuentas anteriores.
 </t>
        </r>
        <r>
          <rPr>
            <u/>
            <sz val="8"/>
            <color indexed="81"/>
            <rFont val="Tahoma"/>
            <family val="2"/>
          </rPr>
          <t xml:space="preserve">
SI SU FONDO ESPECIAL RECIBE INGRESOS POR ESTE CONCEPTO, HAGA USO DE LA LISTA DESPLEGABLE PARA SEÑALAR LA CONTRIBUCIÓN CORRESPONDIENTE.</t>
        </r>
      </text>
    </comment>
    <comment ref="F43" authorId="0" shapeId="0">
      <text>
        <r>
          <rPr>
            <sz val="8"/>
            <color indexed="81"/>
            <rFont val="Tahoma"/>
            <family val="2"/>
          </rPr>
          <t>En caso de percibir ingresos por una contribución diversa distinta a las señaladas en la lista desplegable por favor haga uso de esta casilla para su registro. 
ES OBLIGATORIO SEÑALAR LA BASE LEGAL DE LA MISMA PARA SU ANÁLISIS POSTERIOR.</t>
        </r>
      </text>
    </comment>
    <comment ref="F44" authorId="0" shapeId="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EL FONDO ESPECIAL RECIBE INGRESOS POR ESTE CONCEPTO, HAGA USO DE LA LISTA DESPLEGABLE PARA SEÑALAR LA TASA O EL DERECHO ADMINISTRATIVO CORRESPONDIENTE.</t>
        </r>
      </text>
    </comment>
    <comment ref="F46" authorId="0" shapeId="0">
      <text>
        <r>
          <rPr>
            <sz val="8"/>
            <color indexed="81"/>
            <rFont val="Tahoma"/>
            <family val="2"/>
          </rPr>
          <t xml:space="preserve">En caso de percibir ingresos por una tasa o derecho administrativo distinto a los señalados por favor haga uso de esta casilla para su registro. 
ES OBLIGATORIO SEÑALAR LA BASE LEGAL DE LOS MISMOS PARA SU ANÁLISIS POSTERIOR.
RECUERDE QUE ESTA CUENTA SOLO INCLUYE LOS CONCEPTOS QUE ESTÁN </t>
        </r>
        <r>
          <rPr>
            <b/>
            <sz val="8"/>
            <color indexed="81"/>
            <rFont val="Tahoma"/>
            <family val="2"/>
          </rPr>
          <t>EXPRESAMENTE</t>
        </r>
        <r>
          <rPr>
            <sz val="8"/>
            <color indexed="81"/>
            <rFont val="Tahoma"/>
            <family val="2"/>
          </rPr>
          <t xml:space="preserve"> DEFINIDOS COMO TASAS O DERECHOS ADMINISTRATIVOS EN UNA </t>
        </r>
        <r>
          <rPr>
            <b/>
            <sz val="8"/>
            <color indexed="81"/>
            <rFont val="Tahoma"/>
            <family val="2"/>
          </rPr>
          <t>LEY.</t>
        </r>
      </text>
    </comment>
    <comment ref="F47" authorId="0" shapeId="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y los intereses de mora derivados del resarcimiento tarifado o indemnización de los perjuicios que padece un Estapúblico por no tener consigo el dinero en la oportunidad debida.</t>
        </r>
      </text>
    </comment>
    <comment ref="F48" authorId="0" shapeId="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52" authorId="0" shapeId="0">
      <text>
        <r>
          <rPr>
            <sz val="8"/>
            <color indexed="81"/>
            <rFont val="Tahoma"/>
            <family val="2"/>
          </rPr>
          <t>Comprende los ingresos derivados del resarcimiento tarifado o indemnización de los perjuicios que padece un Estapúblico por no tener consigo el dinero en la oportunidad debida.</t>
        </r>
      </text>
    </comment>
    <comment ref="F53" authorId="0" shapeId="0">
      <text>
        <r>
          <rPr>
            <sz val="8"/>
            <color indexed="81"/>
            <rFont val="Tahoma"/>
            <family val="2"/>
          </rPr>
          <t>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t>
        </r>
        <r>
          <rPr>
            <sz val="8"/>
            <color indexed="81"/>
            <rFont val="Tahoma"/>
            <family val="2"/>
          </rPr>
          <t xml:space="preserve">
</t>
        </r>
      </text>
    </comment>
    <comment ref="F54" authorId="1" shapeId="0">
      <text>
        <r>
          <rPr>
            <sz val="8"/>
            <color indexed="81"/>
            <rFont val="Tahoma"/>
            <family val="2"/>
          </rPr>
          <t xml:space="preserve">Recursos por concepto de la explotación de recursos naturales no renovables de propiedad del Estado. </t>
        </r>
      </text>
    </comment>
    <comment ref="F55" authorId="0" shapeId="0">
      <text>
        <r>
          <rPr>
            <sz val="8"/>
            <color theme="1"/>
            <rFont val="Tahoma"/>
            <family val="2"/>
          </rPr>
          <t>Comprende los ingresos por la venta de bienes y la prestación de servicios que realiza el Fondo Especial en desarrollo de sus funciones, independientemente de que las mismas estén o no relacionadas con actividades de producción, o si se venden o no a precios económicamente significativos.</t>
        </r>
      </text>
    </comment>
    <comment ref="F56" authorId="0" shapeId="0">
      <text>
        <r>
          <rPr>
            <sz val="8"/>
            <color indexed="81"/>
            <rFont val="Tahoma"/>
            <family val="2"/>
          </rPr>
          <t xml:space="preserve">Comprende la venta de bienes producidos o comercializados y de los servicios prestados por el Fondo Especial de forma regular, en desarrollo de las funciones definidas por la Constitución o la ley.  
</t>
        </r>
        <r>
          <rPr>
            <u/>
            <sz val="8"/>
            <color indexed="81"/>
            <rFont val="Tahoma"/>
            <family val="2"/>
          </rPr>
          <t>NO  INCLUYE TASAS Y DERECHOS ADMINISTRATIVOS.</t>
        </r>
      </text>
    </comment>
    <comment ref="F57" authorId="0" shapeId="0">
      <text>
        <r>
          <rPr>
            <sz val="8"/>
            <color indexed="81"/>
            <rFont val="Tahoma"/>
            <family val="2"/>
          </rPr>
          <t xml:space="preserve">Comprende la venta de bienes y servicios que no están relacionados directamente con las funciones principales del Fondo Especial. Es decir, que la venta de dichos bienes y servicios no resulta del desarrollo de las actividades económicas o sociales que realiza regularmente. 
</t>
        </r>
        <r>
          <rPr>
            <u/>
            <sz val="8"/>
            <color indexed="81"/>
            <rFont val="Tahoma"/>
            <family val="2"/>
          </rPr>
          <t>GENERALMENTE, SON VENTAS DE CARÁCTER INCIDENTAL.</t>
        </r>
      </text>
    </comment>
    <comment ref="F58" authorId="0" shapeId="0">
      <text>
        <r>
          <rPr>
            <sz val="8"/>
            <color indexed="81"/>
            <rFont val="Tahoma"/>
            <family val="2"/>
          </rPr>
          <t xml:space="preserve">Son los recursos que percibe REGULARMENTE el Fondo Especial SIN que exista la obligación de adquirir un bien, servicio o activo a cambio como contrapartida directa. </t>
        </r>
      </text>
    </comment>
    <comment ref="F59" authorId="0" shapeId="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60" authorId="0" shapeId="0">
      <text>
        <r>
          <rPr>
            <sz val="8"/>
            <color indexed="81"/>
            <rFont val="Tahoma"/>
            <family val="2"/>
          </rPr>
          <t>Ingresos recibidos como producto de conciliaciones, o fallos en procesos judiciales a favor del Estado, en donde haya lugar a una indemnización económica.</t>
        </r>
      </text>
    </comment>
    <comment ref="F61" authorId="0" shapeId="0">
      <text>
        <r>
          <rPr>
            <sz val="8"/>
            <color indexed="81"/>
            <rFont val="Tahoma"/>
            <family val="2"/>
          </rPr>
          <t>Corresponde a los recursos que, al no ser reclamados por sus beneficiarios, son asignados a órdenes de los despachos judiciales que se convierten a favor del Tesoro Nacional – Rama Judicial.</t>
        </r>
      </text>
    </comment>
    <comment ref="F62" authorId="0" shapeId="0">
      <text>
        <r>
          <rPr>
            <sz val="8"/>
            <color indexed="81"/>
            <rFont val="Tahoma"/>
            <family val="2"/>
          </rPr>
          <t>Comprende los ingresos por la devolución del Impuesto al Valor Agregado - IVA que pagan algunos Fondos Especiales en calidad de instituciones estatales u oficiales de educación superior.</t>
        </r>
      </text>
    </comment>
    <comment ref="F63" authorId="0" shapeId="0">
      <text>
        <r>
          <rPr>
            <sz val="8"/>
            <color indexed="81"/>
            <rFont val="Tahoma"/>
            <family val="2"/>
          </rPr>
          <t>Corresponde a las transferencias recibidas regularmente de otras unidades de gobierno y que no están condicionadas a la adquisición de un activo o al pago de un pasivo.</t>
        </r>
      </text>
    </comment>
    <comment ref="F64" authorId="0" shapeId="0">
      <text>
        <r>
          <rPr>
            <sz val="8"/>
            <color indexed="81"/>
            <rFont val="Tahoma"/>
            <family val="2"/>
          </rPr>
          <t xml:space="preserve">Corresponde a los ingresos por concepto de transferencias recibidas por otras unidades de gobierno, distintas de los aportes de la Nación a los Establecimientos Públicos.
</t>
        </r>
        <r>
          <rPr>
            <u/>
            <sz val="8"/>
            <color indexed="81"/>
            <rFont val="Tahoma"/>
            <family val="2"/>
          </rPr>
          <t xml:space="preserve">
POR FAVOR INDIQUE CON CLARIDAD LA BASE LEGAL O JUSTIFICACIÓN PARA PERCIBIR ESTE INGRESO.</t>
        </r>
      </text>
    </comment>
    <comment ref="F65" authorId="0" shapeId="0">
      <text>
        <r>
          <rPr>
            <sz val="8"/>
            <color indexed="81"/>
            <rFont val="Tahoma"/>
            <family val="2"/>
          </rPr>
          <t>Corresponde a recursos de carácter transitorio que por disposición deben ser recepcionados para su posterior asignación a los beneficiarios o ejecutores de los mismos.
Incluye: Ingresos por concepto de acciones populares y de grupo que se consignan en el Fondo Especial Fondo para defensa de derechos e intereses colectivos, pagaderos a los beneficiarios de las mismas y los ingresos del fondo especial Fondo FONPET Magisterio.</t>
        </r>
      </text>
    </comment>
    <comment ref="F66" authorId="0" shapeId="0">
      <text>
        <r>
          <rPr>
            <sz val="8"/>
            <color indexed="81"/>
            <rFont val="Tahoma"/>
            <family val="2"/>
          </rPr>
          <t>Recursos provenientes de la pérdida del derecho real, principal o accesorio que se tiene sobre un bien o recurso, a favor del Estado, y sin contraprestación o compensación alguna para su titular.</t>
        </r>
      </text>
    </comment>
    <comment ref="F67" authorId="0" shapeId="0">
      <text>
        <r>
          <rPr>
            <sz val="8"/>
            <color indexed="81"/>
            <rFont val="Tahoma"/>
            <family val="2"/>
          </rPr>
          <t>Recursos provenientes de la compensación por Unidad de Pago por Capitación que reciben algunos Fondos Especiales que prestan servicios de aseguramiento en salud.</t>
        </r>
      </text>
    </comment>
    <comment ref="F68" authorId="0" shapeId="0">
      <text>
        <r>
          <rPr>
            <sz val="8"/>
            <color indexed="81"/>
            <rFont val="Tahoma"/>
            <family val="2"/>
          </rPr>
          <t>En caso de percibir ingresos por una transferencia corriente distinta a las señaladas por favor haga uso de esta casilla para su registro. 
ES OBLIGATORIO SEÑALAR LA BASE LEGAL DE LA MISMA PARA SU ANÁLISIS POSTERIOR.</t>
        </r>
      </text>
    </comment>
    <comment ref="F69" authorId="0" shapeId="0">
      <text>
        <r>
          <rPr>
            <sz val="8"/>
            <color indexed="81"/>
            <rFont val="Tahoma"/>
            <family val="2"/>
          </rPr>
          <t>Recursos que entran a las arcas públicas de manera esporádica. Su cuantía es indeterminada, lo cual difícilmente asegura su continuidad durante amplios periodos presupuestales.</t>
        </r>
      </text>
    </comment>
    <comment ref="F70" authorId="0" shapeId="0">
      <text>
        <r>
          <rPr>
            <sz val="8"/>
            <color indexed="81"/>
            <rFont val="Tahoma"/>
            <family val="2"/>
          </rPr>
          <t>Comprende los recursos provenientes del traslado de derecho y dominio parcial o total de activos con destino a la financiación del Fondo Especial.</t>
        </r>
      </text>
    </comment>
    <comment ref="F71" authorId="0" shapeId="0">
      <text>
        <r>
          <rPr>
            <sz val="8"/>
            <color indexed="81"/>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Incluye: Acciones, reducciones de capital y reembolso de participaciones en fondos de inversión.
</t>
        </r>
        <r>
          <rPr>
            <u/>
            <sz val="8"/>
            <color indexed="81"/>
            <rFont val="Tahoma"/>
            <family val="2"/>
          </rPr>
          <t>NO INCLUYE NI DISTRIBUCIÓN DE UTILIDADES NI EXCENDENTES FINANCIEROS.</t>
        </r>
      </text>
    </comment>
    <comment ref="F72" authorId="0" shapeId="0">
      <text>
        <r>
          <rPr>
            <sz val="8"/>
            <color indexed="81"/>
            <rFont val="Tahoma"/>
            <family val="2"/>
          </rPr>
          <t xml:space="preserve">Son los recursos recibidos esporádicamente, a cambio de poner activos no financieros (activos producidos y activos no producidos) a disposición de otra unidad. Estos ingresos no aumentan el patrimonio del Fondo Especial.
</t>
        </r>
        <r>
          <rPr>
            <u/>
            <sz val="8"/>
            <color indexed="81"/>
            <rFont val="Tahoma"/>
            <family val="2"/>
          </rPr>
          <t>INCLUYE LA VENTA DE TERRENOS Y EDIFICACIONES.</t>
        </r>
      </text>
    </comment>
    <comment ref="F73" authorId="0" shapeId="0">
      <text>
        <r>
          <rPr>
            <sz val="8"/>
            <color indexed="81"/>
            <rFont val="Tahoma"/>
            <family val="2"/>
          </rPr>
          <t>Comprende las ganancias que recibe el Fondo Especial en calidad de propietario de inversiones de capital, a cambio de poner fondos a disposición de sociedades.</t>
        </r>
      </text>
    </comment>
    <comment ref="F74" authorId="0" shapeId="0">
      <text>
        <r>
          <rPr>
            <sz val="8"/>
            <color theme="1"/>
            <rFont val="Tahoma"/>
            <family val="2"/>
          </rPr>
          <t xml:space="preserve">Son los ingresos que se reciben en retorno por poner ciertos activos financieros del Fondo Especial a disposición de terceros, sin trasladar el derecho o dominio, total o parcial del activo. 
</t>
        </r>
        <r>
          <rPr>
            <u/>
            <sz val="8"/>
            <color theme="1"/>
            <rFont val="Tahoma"/>
            <family val="2"/>
          </rPr>
          <t>SI SE TRASLADA EL DERECHO O DOMINIO DEL ACTIVO SE REGISTRA COMO DISPOSICIÓN DE ACTIVOS FINANCIEROS.</t>
        </r>
      </text>
    </comment>
    <comment ref="F75" authorId="0" shapeId="0">
      <text>
        <r>
          <rPr>
            <sz val="8"/>
            <color indexed="81"/>
            <rFont val="Tahoma"/>
            <family val="2"/>
          </rPr>
          <t>Son las rentas de inversión derivadas de las operaciones financieras que realiza el Fondo Especial con sus excedentes de liquidez : Títulos participativos, depósitos, valores distintos de acciones, rendimientos de la Cuenta Única Nacional y anticipos a terceros.</t>
        </r>
      </text>
    </comment>
    <comment ref="F76" authorId="0" shapeId="0">
      <text>
        <r>
          <rPr>
            <sz val="8"/>
            <color indexed="81"/>
            <rFont val="Tahoma"/>
            <family val="2"/>
          </rPr>
          <t>Son las rentas de inversión que generan los fondos en préstamo que tiene el Fondo Especial.</t>
        </r>
      </text>
    </comment>
    <comment ref="F77" authorId="0" shapeId="0">
      <text>
        <r>
          <rPr>
            <sz val="8"/>
            <color indexed="81"/>
            <rFont val="Tahoma"/>
            <family val="2"/>
          </rPr>
          <t>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Fondo Especial.</t>
        </r>
      </text>
    </comment>
    <comment ref="F78" authorId="0" shapeId="0">
      <text>
        <r>
          <rPr>
            <sz val="8"/>
            <color theme="1"/>
            <rFont val="Tahoma"/>
            <family val="2"/>
          </rPr>
          <t xml:space="preserve">Recursos que recibe el Fondo Especial, de otros gobiernos o instituciones públicas o privadas de carácter nacional o internacional, sin contraprestación directa, pero con la destinación que establezca el donante. </t>
        </r>
      </text>
    </comment>
    <comment ref="F79" authorId="0" shapeId="0">
      <text>
        <r>
          <rPr>
            <sz val="8"/>
            <color theme="1"/>
            <rFont val="Tahoma"/>
            <family val="2"/>
          </rPr>
          <t>Recursos que recibe el Fondo Especial por liquidaciones de seguros no de vida, excepcionalmente cuantiosas, que se reciben luego de un desastre o una catástrofe natural.</t>
        </r>
      </text>
    </comment>
    <comment ref="F80" authorId="0" shapeId="0">
      <text>
        <r>
          <rPr>
            <sz val="8"/>
            <color indexed="81"/>
            <rFont val="Tahoma"/>
            <family val="2"/>
          </rPr>
          <t xml:space="preserve">Corresponde a la amortización de los préstamos que hace el Fondo Especial a otras unidades del gobierno o a personas naturales. </t>
        </r>
      </text>
    </comment>
    <comment ref="F81" authorId="1" shapeId="0">
      <text>
        <r>
          <rPr>
            <sz val="8"/>
            <color indexed="81"/>
            <rFont val="Tahoma"/>
            <family val="2"/>
          </rPr>
          <t>Son los recursos que se consignan transitoriamente en un Fondo Especial porque la norma centraliza su recaudo en esa unidad, mientras se entregan a su beneficiario legal.</t>
        </r>
      </text>
    </comment>
    <comment ref="F82" authorId="0" shapeId="0">
      <text>
        <r>
          <rPr>
            <sz val="8"/>
            <color indexed="81"/>
            <rFont val="Tahoma"/>
            <family val="2"/>
          </rPr>
          <t>Son los ingresos que reciben algunos órganos del PGN por concepto de los ahorros que voluntariamente hacen sus trabajadores a un Fondo Especial.</t>
        </r>
      </text>
    </comment>
    <comment ref="F83" authorId="0" shapeId="0">
      <text>
        <r>
          <rPr>
            <sz val="8"/>
            <color indexed="81"/>
            <rFont val="Tahoma"/>
            <family val="2"/>
          </rPr>
          <t>Son los montos que las entidades financiadas con aportes del presupuesto nacional reintegran a la DGCPTN, como saldos de recursos no ejecutados o valores superiores no previstos correspondientes a un Fondo Especial.</t>
        </r>
      </text>
    </comment>
  </commentList>
</comments>
</file>

<file path=xl/comments2.xml><?xml version="1.0" encoding="utf-8"?>
<comments xmlns="http://schemas.openxmlformats.org/spreadsheetml/2006/main">
  <authors>
    <author>Rosa Angelica Blanco Pinzon</author>
    <author>saul</author>
  </authors>
  <commentList>
    <comment ref="A5" authorId="0" shapeId="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text>
        <r>
          <rPr>
            <sz val="9"/>
            <color indexed="81"/>
            <rFont val="Tahoma"/>
            <family val="2"/>
          </rPr>
          <t>El nombre de la unidad ejecutora se desplegará automáticamente después de seleccionar la sección.</t>
        </r>
      </text>
    </comment>
    <comment ref="A7" authorId="0" shapeId="0">
      <text>
        <r>
          <rPr>
            <sz val="9"/>
            <color indexed="81"/>
            <rFont val="Tahoma"/>
            <family val="2"/>
          </rPr>
          <t>Haga uso de la lista desplegable para seleccionar el nombre del Fondo Especial  o de la Contribución Parafiscal Nación de la cuál se calculan los ingresos corrientes. Recuerde que este formulario aplica para Fondos Especiales Nación, Fondos Especiales de los Establecimientos Públicos y Contribuciones Parafiscales Nación (Contribución Espectáculos Públicos y FOMAG).
En caso de programar ingresos para más de un fondo especial, por favor cree una copia de este formulario en otra hoja excel y diligénciela.</t>
        </r>
      </text>
    </comment>
    <comment ref="A11" authorId="0" shapeId="0">
      <text>
        <r>
          <rPr>
            <sz val="9"/>
            <color indexed="81"/>
            <rFont val="Tahoma"/>
            <family val="2"/>
          </rPr>
          <t>Haga uso de las listas desplegables para escoger el producto respectivo cuando sea el caso.</t>
        </r>
      </text>
    </comment>
    <comment ref="B11" authorId="0" shapeId="0">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Haga uso de la lista desplegable generada para tal fin.</t>
        </r>
        <r>
          <rPr>
            <sz val="9"/>
            <color indexed="81"/>
            <rFont val="Tahoma"/>
            <family val="2"/>
          </rPr>
          <t xml:space="preserve">
</t>
        </r>
      </text>
    </comment>
    <comment ref="J13" authorId="0" shapeId="0">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36" authorId="0" shapeId="0">
      <text>
        <r>
          <rPr>
            <b/>
            <sz val="9"/>
            <color indexed="81"/>
            <rFont val="Tahoma"/>
            <family val="2"/>
          </rPr>
          <t>En caso de percibir ingresos por una contribución diversa distinta a las señaladas en la lista desplegable por favor haga uso de esta casilla para su registro. 
ES OBLIGATORIO SEÑALAR LA BASE LEGAL DE LA MISMA PARA SU ANÁLISIS POSTERIOR.</t>
        </r>
      </text>
    </comment>
    <comment ref="A40" authorId="0" shapeId="0">
      <text>
        <r>
          <rPr>
            <b/>
            <sz val="9"/>
            <color indexed="81"/>
            <rFont val="Tahoma"/>
            <family val="2"/>
          </rPr>
          <t xml:space="preserve">En caso de percibir ingresos por una tasa o derecho administrativo distinto a los señalados en la lista desplegable por favor haga uso de esta casilla para su registro. 
ES OBLIGATORIO SEÑALAR LA BASE LEGAL DE LOS MISMOS PARA SU ANÁLISIS POSTERIOR.
RECUERDE QUE ESTA CUENTA SOLO INCLUYE LOS CONCEPTOS QUE ESTÁN EXPRESAMENTE DEFINIDOS COMO TASAS O DERECHOS ADMINISTRATIVOS EN UNA </t>
        </r>
        <r>
          <rPr>
            <b/>
            <u/>
            <sz val="8"/>
            <color indexed="81"/>
            <rFont val="Tahoma"/>
            <family val="2"/>
          </rPr>
          <t>LEY</t>
        </r>
        <r>
          <rPr>
            <b/>
            <sz val="9"/>
            <color indexed="81"/>
            <rFont val="Tahoma"/>
            <family val="2"/>
          </rPr>
          <t>.</t>
        </r>
      </text>
    </comment>
    <comment ref="A108" authorId="0" shapeId="0">
      <text>
        <r>
          <rPr>
            <b/>
            <sz val="9"/>
            <color indexed="81"/>
            <rFont val="Tahoma"/>
            <family val="2"/>
          </rPr>
          <t>En caso de percibir ingresos por una transferencia corriente distinta a las señaladas en la lista desplegable por favor haga uso de esta casilla para su registro. 
ES OBLIGATORIO SEÑALAR LA BASE LEGAL DE LA MISMA PARA SU ANÁLISIS POSTERIOR.</t>
        </r>
      </text>
    </comment>
  </commentList>
</comments>
</file>

<file path=xl/comments3.xml><?xml version="1.0" encoding="utf-8"?>
<comments xmlns="http://schemas.openxmlformats.org/spreadsheetml/2006/main">
  <authors>
    <author>Rosa Angelica Blanco Pinzon</author>
    <author>saul</author>
    <author>Angelica Blanco</author>
  </authors>
  <commentList>
    <comment ref="A5" authorId="0" shapeId="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text>
        <r>
          <rPr>
            <sz val="9"/>
            <color indexed="81"/>
            <rFont val="Tahoma"/>
            <family val="2"/>
          </rPr>
          <t>El nombre de la unidad ejecutora se desplegará automáticamente después de seleccionar la sección.</t>
        </r>
      </text>
    </comment>
    <comment ref="E16" authorId="0" shapeId="0">
      <text>
        <r>
          <rPr>
            <sz val="8"/>
            <color indexed="81"/>
            <rFont val="Tahoma"/>
            <family val="2"/>
          </rPr>
          <t xml:space="preserve">Son los gastos asociados con el personal vinculado laboralmente con el Estado. Entiéndase como personal vinculado laboralmente con el Estado a los servidores públicos –en estricto sentido- que prestan servicios personales remunerados en los organismos y entidades de la administración pública a través de una relación legal/reglamentaria o de una relación contractual laboral.
</t>
        </r>
        <r>
          <rPr>
            <b/>
            <sz val="8"/>
            <color indexed="81"/>
            <rFont val="Tahoma"/>
            <family val="2"/>
          </rPr>
          <t>NO</t>
        </r>
        <r>
          <rPr>
            <sz val="8"/>
            <color indexed="81"/>
            <rFont val="Tahoma"/>
            <family val="2"/>
          </rPr>
          <t xml:space="preserve"> incluye aquellos servicios personales indirectos o hechos a través de contratos de prestación de servicios personales.</t>
        </r>
      </text>
    </comment>
    <comment ref="E17" authorId="0" shapeId="0">
      <text>
        <r>
          <rPr>
            <sz val="8"/>
            <color indexed="81"/>
            <rFont val="Tahoma"/>
            <family val="2"/>
          </rPr>
          <t>Comprende la remuneración por los servicios laborales prestados por servidores públicos vinculados a la planta de personal aprobada para cada Establecimiento Público. La planta de personal es el conjunto de empleos requeridos para el cumplimiento de los objetivos y funciones asignadas a una institución, identificados y ordenados jerárquicamente, acorde con un sistema de nomenclatura y clasificación vigente y aplicable a la respectiva institución.
Antes servicios personales asociados a la nómina.</t>
        </r>
      </text>
    </comment>
    <comment ref="E18" authorId="0" shapeId="0">
      <text>
        <r>
          <rPr>
            <sz val="8"/>
            <color indexed="81"/>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indexed="81"/>
            <rFont val="Tahoma"/>
            <family val="2"/>
          </rPr>
          <t xml:space="preserve"> el trabajo</t>
        </r>
        <r>
          <rPr>
            <sz val="8"/>
            <color indexed="81"/>
            <rFont val="Tahoma"/>
            <family val="2"/>
          </rPr>
          <t xml:space="preserve"> del empleado. 
</t>
        </r>
      </text>
    </comment>
    <comment ref="E19" authorId="0" shapeId="0">
      <text>
        <r>
          <rPr>
            <sz val="8"/>
            <color indexed="81"/>
            <rFont val="Tahoma"/>
            <family val="2"/>
          </rPr>
          <t xml:space="preserve">Corresponde a los componentes del salario que son comunes  a todo el personal vinculado laboralmente con el Estado (empleados públicos y trabajadores oficiales). 
Incluye:  Sueldo básico, gastos de representación, prima técnica salarial, subsidio de alimentación, auxilio de transporte, prima de servicio, bonificaciones por servicios prestados, horas extras, dominicales, festivos y recargos, prima de vacaciones, prima de navidad, viáticos de funcionarios en comisión (cuando es por un término </t>
        </r>
        <r>
          <rPr>
            <b/>
            <sz val="8"/>
            <color indexed="81"/>
            <rFont val="Tahoma"/>
            <family val="2"/>
          </rPr>
          <t>mayor</t>
        </r>
        <r>
          <rPr>
            <sz val="8"/>
            <color indexed="81"/>
            <rFont val="Tahoma"/>
            <family val="2"/>
          </rPr>
          <t xml:space="preserve"> a 180 días).</t>
        </r>
      </text>
    </comment>
    <comment ref="E20" authorId="0" shapeId="0">
      <text>
        <r>
          <rPr>
            <sz val="8"/>
            <color indexed="81"/>
            <rFont val="Tahoma"/>
            <family val="2"/>
          </rPr>
          <t>Corresponde a los componentes del salario de los sistemas especiales de remuneración, legalmente aprobados, y que se rigen por disposiciones particulares para determinados regímenes laborales y por tanto no son comunes a todas las entidades públicas. 
Incluye: Escalafón diplomático, sueldos y comisiones al exterior, prima de actividad, prima especial de servicios, prima semestral, prima ascensional, primas extraordinarias, prima mensual, auxilio especial de transporte, bonificación por comisión especial de servicios, bonificación por comisión de estudios, bonificación por compensación, prima de antigüedad y prima especial.</t>
        </r>
      </text>
    </comment>
    <comment ref="E21" authorId="0" shapeId="0">
      <text>
        <r>
          <rPr>
            <sz val="8"/>
            <color theme="1"/>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2" authorId="0" shapeId="0">
      <text>
        <r>
          <rPr>
            <sz val="8"/>
            <color indexed="81"/>
            <rFont val="Tahoma"/>
            <family val="2"/>
          </rPr>
          <t>Corresponde a los gastos del personal vinculado laboralmente con el Estado que la ley no reconoce como constitutivos de factor salarial.  Estos pagos</t>
        </r>
        <r>
          <rPr>
            <b/>
            <sz val="8"/>
            <color indexed="81"/>
            <rFont val="Tahoma"/>
            <family val="2"/>
          </rPr>
          <t xml:space="preserve"> NO forman parte de la base para el cálculo y pago de las prestaciones sociales, aportes parafiscales y seguridad social</t>
        </r>
        <r>
          <rPr>
            <sz val="8"/>
            <color indexed="81"/>
            <rFont val="Tahoma"/>
            <family val="2"/>
          </rPr>
          <t>, aunque sí forman parte de la base de retención en la fuente, por ingresos laborales.
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t>
        </r>
        <r>
          <rPr>
            <sz val="8"/>
            <color indexed="81"/>
            <rFont val="Tahoma"/>
            <family val="2"/>
          </rPr>
          <t xml:space="preserve">, entre otras. 
</t>
        </r>
      </text>
    </comment>
    <comment ref="E23" authorId="0" shapeId="0">
      <text>
        <r>
          <rPr>
            <sz val="8"/>
            <color indexed="81"/>
            <rFont val="Tahoma"/>
            <family val="2"/>
          </rPr>
          <t xml:space="preserve">Se consideran aquí los otros gastos de personal previo concepto DGPPN para la programación de incremento salarial y otros gastos de personal correspondientes a personal local en sedes en el exterior del Ministerio de Relaciones Exteriores. </t>
        </r>
      </text>
    </comment>
    <comment ref="E24" authorId="0" shapeId="0">
      <text>
        <r>
          <rPr>
            <sz val="8"/>
            <color theme="1"/>
            <rFont val="Tahoma"/>
            <family val="2"/>
          </rPr>
          <t>Esta cuenta es de programación presupuestal y registra el monto de los gastos de personal por incremento salarial que resulta del ajuste del poder adquisitivo y demás criterios de programación impartidos para consideración , si los hubiera.</t>
        </r>
      </text>
    </comment>
    <comment ref="E25" authorId="0" shapeId="0">
      <text>
        <r>
          <rPr>
            <sz val="8"/>
            <color indexed="81"/>
            <rFont val="Tahoma"/>
            <family val="2"/>
          </rPr>
          <t>Son los gastos de personal del Ministerio de Relaciones Exteriores a través de consulados y embajadas del país en el exterior al contratar a personas nacionales o residentes permanentes del Estado receptor, por necesidades del servicio y para desempeñar labores de apoyo administrativas y técnicas en el exterior.
SE AGREGAN EN ESTA CUENTA DADO QUE CORRESPONDEN AL RÉGIMEN LEGAL APLICABLE EN CADA PAÍS.</t>
        </r>
      </text>
    </comment>
    <comment ref="E26" authorId="0" shapeId="0">
      <text>
        <r>
          <rPr>
            <sz val="8"/>
            <color indexed="81"/>
            <rFont val="Tahoma"/>
            <family val="2"/>
          </rPr>
          <t>Comprende la remuneración por los servicios laborales prestados por el personal vinculado de forma temporal o transitoria con la administración pública, bien sea dentro de una planta de personal temporal o como personal supernumerario.
Incluye: Remuneración a empleados públicos de las Unidades Técnicas Legislativas (UTL) del Congreso de la República y profesores por horas Cátedra.</t>
        </r>
      </text>
    </comment>
    <comment ref="E27" authorId="0" shapeId="0">
      <text>
        <r>
          <rPr>
            <sz val="8"/>
            <color indexed="81"/>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indexed="81"/>
            <rFont val="Tahoma"/>
            <family val="2"/>
          </rPr>
          <t xml:space="preserve"> el trabajo</t>
        </r>
        <r>
          <rPr>
            <sz val="8"/>
            <color indexed="81"/>
            <rFont val="Tahoma"/>
            <family val="2"/>
          </rPr>
          <t xml:space="preserve"> del empleado. </t>
        </r>
      </text>
    </comment>
    <comment ref="E28" authorId="0" shapeId="0">
      <text>
        <r>
          <rPr>
            <sz val="8"/>
            <color indexed="81"/>
            <rFont val="Tahoma"/>
            <family val="2"/>
          </rPr>
          <t xml:space="preserve">Corresponde a los componentes del salario que son comunes  a todo el personal vinculado laboralmente con el Estado (empleados públicos y trabajadores oficiales). 
Incluye:  Sueldo básico, gastos de representación, prima técnica salarial, subsidio de alimentación, auxilio de transporte, prima de servicio, bonificaciones por servicios prestados, horas extras, dominicales, festivos y recargos, prima de vacaciones, prima de navidad, viáticos de funcionarios en comisión (cuando es por un término </t>
        </r>
        <r>
          <rPr>
            <b/>
            <sz val="8"/>
            <color indexed="81"/>
            <rFont val="Tahoma"/>
            <family val="2"/>
          </rPr>
          <t>mayor</t>
        </r>
        <r>
          <rPr>
            <sz val="8"/>
            <color indexed="81"/>
            <rFont val="Tahoma"/>
            <family val="2"/>
          </rPr>
          <t xml:space="preserve"> a 180 días).</t>
        </r>
      </text>
    </comment>
    <comment ref="E29" authorId="0" shapeId="0">
      <text>
        <r>
          <rPr>
            <sz val="8"/>
            <color indexed="81"/>
            <rFont val="Tahoma"/>
            <family val="2"/>
          </rPr>
          <t>Corresponde a los componentes del salario de los sistemas especiales de remuneración, legalmente aprobados, y que se rigen por disposiciones particulares para determinados regímenes laborales y por tanto no son comunes a todas las entidades públicas. 
Incluye: Escalafón diplomático, sueldos y comisiones al exterior, prima de actividad, prima especial de servicios, prima semestral, prima ascensional, primas extraordinarias, prima mensual, auxilio especial de transporte, bonificación por comisión especial de servicios, bonificación por comisión de estudios, bonificación por compensación, prima de antigüedad y prima especial.</t>
        </r>
      </text>
    </comment>
    <comment ref="E30" authorId="0" shapeId="0">
      <text>
        <r>
          <rPr>
            <sz val="8"/>
            <color theme="1"/>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31" authorId="0" shapeId="0">
      <text>
        <r>
          <rPr>
            <sz val="8"/>
            <color indexed="81"/>
            <rFont val="Tahoma"/>
            <family val="2"/>
          </rPr>
          <t>Corresponde a los gastos del personal vinculado laboralmente con el Estado que la ley no reconoce como constitutivos de factor salarial.  Estos pagos</t>
        </r>
        <r>
          <rPr>
            <b/>
            <sz val="8"/>
            <color indexed="81"/>
            <rFont val="Tahoma"/>
            <family val="2"/>
          </rPr>
          <t xml:space="preserve"> NO forman parte de la base para el cálculo y pago de las prestaciones sociales, aportes parafiscales y seguridad social</t>
        </r>
        <r>
          <rPr>
            <sz val="8"/>
            <color indexed="81"/>
            <rFont val="Tahoma"/>
            <family val="2"/>
          </rPr>
          <t>, aunque sí forman parte de la base de retención en la fuente, por ingresos laborales.
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t>
        </r>
        <r>
          <rPr>
            <sz val="8"/>
            <color indexed="81"/>
            <rFont val="Tahoma"/>
            <family val="2"/>
          </rPr>
          <t xml:space="preserve"> entre otras. 
</t>
        </r>
      </text>
    </comment>
    <comment ref="E32" authorId="0" shapeId="0">
      <text>
        <r>
          <rPr>
            <sz val="8"/>
            <color indexed="81"/>
            <rFont val="Tahoma"/>
            <family val="2"/>
          </rPr>
          <t>Se consideran aquí los otros gastos de personal previo concepto DGPPN para la programación de incremento salarial.</t>
        </r>
      </text>
    </comment>
    <comment ref="E33" authorId="0" shapeId="0">
      <text>
        <r>
          <rPr>
            <sz val="8"/>
            <color theme="1"/>
            <rFont val="Tahoma"/>
            <family val="2"/>
          </rPr>
          <t>Esta cuenta es de programación presupuestal y registra el monto de los gastos de personal por incremento salarial que resulta del ajuste del poder adquisitivo y demás criterios de programación impartidos para consideración , si los hubiera.</t>
        </r>
      </text>
    </comment>
    <comment ref="E34" authorId="0" shapeId="0">
      <text>
        <r>
          <rPr>
            <sz val="8"/>
            <color indexed="81"/>
            <rFont val="Tahoma"/>
            <family val="2"/>
          </rPr>
          <t xml:space="preserve">Son los gastos asociados a la compra de bienes y a la contratación de servicios, suministrados por personas naturales o jurídicas, que son necesarios para el cumplimiento de las funciones asignadas por la Constitución Política y la ley al Establecimiento Público.
</t>
        </r>
        <r>
          <rPr>
            <u/>
            <sz val="8"/>
            <color indexed="81"/>
            <rFont val="Tahoma"/>
            <family val="2"/>
          </rPr>
          <t>ESTA CATEGORÍA REORDENA LOS OBJETOS DE GASTO ANTES CLASIFICADOS EN GASTOS GENERALES E INCLUYE EL GASTO POR SERVICIOS PERSONALES INDIRECTOS Y HONORARIOS.</t>
        </r>
      </text>
    </comment>
    <comment ref="E35" authorId="0" shapeId="0">
      <text>
        <r>
          <rPr>
            <sz val="8"/>
            <color indexed="81"/>
            <rFont val="Tahoma"/>
            <family val="2"/>
          </rPr>
          <t xml:space="preserve">Son los gastos asociados a la adquisición de algunos activos producidos y no producidos. Para efectos de esta cuenta, entiéndase por activos producidos aquellos que tienen su origen en procesos de producción, como lo son los </t>
        </r>
        <r>
          <rPr>
            <b/>
            <sz val="8"/>
            <color indexed="81"/>
            <rFont val="Tahoma"/>
            <family val="2"/>
          </rPr>
          <t>activos fijos</t>
        </r>
        <r>
          <rPr>
            <sz val="8"/>
            <color indexed="81"/>
            <rFont val="Tahoma"/>
            <family val="2"/>
          </rPr>
          <t xml:space="preserve"> y los </t>
        </r>
        <r>
          <rPr>
            <b/>
            <sz val="8"/>
            <color indexed="81"/>
            <rFont val="Tahoma"/>
            <family val="2"/>
          </rPr>
          <t>objetos de valor</t>
        </r>
        <r>
          <rPr>
            <sz val="8"/>
            <color indexed="81"/>
            <rFont val="Tahoma"/>
            <family val="2"/>
          </rPr>
          <t xml:space="preserve">; y por activos no producidos, aquellos de origen natural como las </t>
        </r>
        <r>
          <rPr>
            <b/>
            <sz val="8"/>
            <color indexed="81"/>
            <rFont val="Tahoma"/>
            <family val="2"/>
          </rPr>
          <t>tierras y terrenos</t>
        </r>
        <r>
          <rPr>
            <sz val="8"/>
            <color indexed="81"/>
            <rFont val="Tahoma"/>
            <family val="2"/>
          </rPr>
          <t xml:space="preserve"> y los </t>
        </r>
        <r>
          <rPr>
            <b/>
            <sz val="8"/>
            <color indexed="81"/>
            <rFont val="Tahoma"/>
            <family val="2"/>
          </rPr>
          <t>recursos biológicos no cultivados</t>
        </r>
        <r>
          <rPr>
            <sz val="9"/>
            <color indexed="81"/>
            <rFont val="Tahoma"/>
            <family val="2"/>
          </rPr>
          <t>.</t>
        </r>
      </text>
    </comment>
    <comment ref="E36" authorId="0" shapeId="0">
      <text>
        <r>
          <rPr>
            <sz val="8"/>
            <color indexed="81"/>
            <rFont val="Tahoma"/>
            <family val="2"/>
          </rPr>
          <t xml:space="preserve">Son los gastos asociados a la adquisición de activos producidos, que se utilizan repetida y continuamente en procesos de producción </t>
        </r>
        <r>
          <rPr>
            <b/>
            <sz val="8"/>
            <color indexed="81"/>
            <rFont val="Tahoma"/>
            <family val="2"/>
          </rPr>
          <t>por más de un año y cuyo precio es significativo.</t>
        </r>
      </text>
    </comment>
    <comment ref="E37" authorId="0" shapeId="0">
      <text>
        <r>
          <rPr>
            <sz val="8"/>
            <color theme="1"/>
            <rFont val="Tahoma"/>
            <family val="2"/>
          </rPr>
          <t>Son los gastos asociados a la adquisición de todo tipo de edificios y estructuras (monumentos públicos, puentes, ferrocarriles, autopistas, etc.) necesarias para el desarrollo de las funciones del Establecimiento Público.
Incluye: Mejoras de tierras y terrenos,  los costos de limpieza y preparación del terreno para edificaciones nuevas y accesorios fijos, instalaciones y equipos que forman parte integral de las estructuras.
POR SU NATURALEZA, ESTOS GASTOS DEL PRESUPUESTO SON PROPIOS DE LOS GASTOS DE INVERSIÓN. POR TANTO, EL DILIGENCIAMIENTO DE ALGUNA CONSIDERACIÓN DE GASTO EN ESTE FORMULARIO DEBE ESTAR PLENAMENTE SUSTENTADA PARA SU EVALUACIÓN Y CONSIDERACIÓN.</t>
        </r>
      </text>
    </comment>
    <comment ref="E38" authorId="0" shapeId="0">
      <text>
        <r>
          <rPr>
            <sz val="8"/>
            <color indexed="81"/>
            <rFont val="Tahoma"/>
            <family val="2"/>
          </rPr>
          <t xml:space="preserve">Son los gastos asociados a la adquisición de activos que se emplean continuamente en la prestación de servicios de defensa, incluso si su utilización en tiempos de paz es simplemente de carácter disuasivo.
Incluye: Buques de guerra, submarinos, aviones militares, tanques, dispositivos de transporte y lanza misiles, etc.
</t>
        </r>
        <r>
          <rPr>
            <u/>
            <sz val="8"/>
            <color indexed="81"/>
            <rFont val="Tahoma"/>
            <family val="2"/>
          </rPr>
          <t>NO INCLUYE: ACTIVOS MILITARES  DE UN SOLO USO NI  EQUIPOS DE USO MILITAR.</t>
        </r>
      </text>
    </comment>
    <comment ref="E39" authorId="0" shapeId="0">
      <text>
        <r>
          <rPr>
            <sz val="8"/>
            <color indexed="81"/>
            <rFont val="Tahoma"/>
            <family val="2"/>
          </rPr>
          <t>Son los gastos asociados a la adquisición de activos fijos clasificados como otros bienes transportables (Excepto productos metálicos, maquinaria y equipo) dentro de la Clasificación Central de Productos – CPC.
Incluye: Muebles, instrumentos musicales, artículos de deporte y antigüedades u otros objetos de arte.</t>
        </r>
      </text>
    </comment>
    <comment ref="E40" authorId="0" shapeId="0">
      <text>
        <r>
          <rPr>
            <sz val="8"/>
            <color indexed="81"/>
            <rFont val="Tahoma"/>
            <family val="2"/>
          </rPr>
          <t>Son los gastos asociados a la adquisición de todo tipo de maquinaria (Uso general, uso especial y uso contable), aparatos eléctricos, equipos de transporte, y equipo militar y de policía.</t>
        </r>
      </text>
    </comment>
    <comment ref="E41" authorId="0" shapeId="0">
      <text>
        <r>
          <rPr>
            <sz val="8"/>
            <color indexed="81"/>
            <rFont val="Tahoma"/>
            <family val="2"/>
          </rPr>
          <t>Comprende la adquisición de recursos biológicos cultivados y productos de propiedad intelectual. 
Por un lado, los</t>
        </r>
        <r>
          <rPr>
            <sz val="8"/>
            <color theme="1"/>
            <rFont val="Tahoma"/>
            <family val="2"/>
          </rPr>
          <t xml:space="preserve"> </t>
        </r>
        <r>
          <rPr>
            <b/>
            <sz val="8"/>
            <color theme="1"/>
            <rFont val="Tahoma"/>
            <family val="2"/>
          </rPr>
          <t>recursos biológicos cultivados</t>
        </r>
        <r>
          <rPr>
            <sz val="8"/>
            <color indexed="81"/>
            <rFont val="Tahoma"/>
            <family val="2"/>
          </rPr>
          <t xml:space="preserve"> abarcan los recursos animales y los recursos de árboles, cultivos y plantas que generan productos repetidamente y cuyo crecimiento natural y regeneración se encuentran bajo control, responsabilidad y manejo directo de una persona. 
Por su parte,</t>
        </r>
        <r>
          <rPr>
            <b/>
            <sz val="8"/>
            <color indexed="81"/>
            <rFont val="Tahoma"/>
            <family val="2"/>
          </rPr>
          <t xml:space="preserve"> </t>
        </r>
        <r>
          <rPr>
            <sz val="8"/>
            <color indexed="81"/>
            <rFont val="Tahoma"/>
            <family val="2"/>
          </rPr>
          <t>los</t>
        </r>
        <r>
          <rPr>
            <b/>
            <sz val="8"/>
            <color indexed="81"/>
            <rFont val="Tahoma"/>
            <family val="2"/>
          </rPr>
          <t xml:space="preserve"> productos de propiedad intelectual </t>
        </r>
        <r>
          <rPr>
            <sz val="8"/>
            <color indexed="81"/>
            <rFont val="Tahoma"/>
            <family val="2"/>
          </rPr>
          <t>son el resultado de la investigación, el desarrollo o la innovación que conduce a conocimientos que sus creadores pueden vender en el mercado o utilizar para su propio beneficio en la producción en la medida en que está restringido por medio de la protección legal o de otro tipo. Incluye la investigación y desarrollo general, la exploración y evaluación mineral, los programas de informática y bases de datos, originales de entretenimiento, literatura y arte, y otros.</t>
        </r>
      </text>
    </comment>
    <comment ref="E42" authorId="0" shapeId="0">
      <text>
        <r>
          <rPr>
            <sz val="8"/>
            <color theme="1"/>
            <rFont val="Tahoma"/>
            <family val="2"/>
          </rPr>
          <t>Son los gastos asociados a la adquisición de activos de considerable valor que no son utilizados para fines de producción o consumo, sino que se mantienen como depósitos de valor a través del tiempo o se utilizan para su contemplación.</t>
        </r>
        <r>
          <rPr>
            <sz val="11"/>
            <color theme="1"/>
            <rFont val="Calibri"/>
            <family val="2"/>
            <scheme val="minor"/>
          </rPr>
          <t xml:space="preserve">
</t>
        </r>
      </text>
    </comment>
    <comment ref="E43" authorId="0" shapeId="0">
      <text>
        <r>
          <rPr>
            <sz val="8"/>
            <color indexed="81"/>
            <rFont val="Tahoma"/>
            <family val="2"/>
          </rPr>
          <t xml:space="preserve">Son los gastos asociados a la adquisición de activos tangibles de origen natural (recursos naturales) sobre los que se ejercen derechos de propiedad.
Incluye: Tierras y terrenos entendidos como el suelo propiamente dicho, y los recursos biológicos no cultivados, es decir, animales, aves, peces y plantas que producen productos una sola vez o de forma repetida y sobre los que se ejercen derechos de propiedad, pero cuyo crecimiento natural o regeneración </t>
        </r>
        <r>
          <rPr>
            <b/>
            <sz val="8"/>
            <color indexed="81"/>
            <rFont val="Tahoma"/>
            <family val="2"/>
          </rPr>
          <t>NO</t>
        </r>
        <r>
          <rPr>
            <sz val="8"/>
            <color indexed="81"/>
            <rFont val="Tahoma"/>
            <family val="2"/>
          </rPr>
          <t xml:space="preserve"> está bajo el control, responsabilidad y gestión directa de ninguna persona.</t>
        </r>
      </text>
    </comment>
    <comment ref="E44" authorId="0" shapeId="0">
      <text>
        <r>
          <rPr>
            <sz val="8"/>
            <color theme="1"/>
            <rFont val="Tahoma"/>
            <family val="2"/>
          </rPr>
          <t>Son los gastos asociados a la adquisición de bienes (que no constituyen activos), y servicios, suministrados por personas naturales y jurídicas, que se utilizan apoyar el desarrollo de las funciones de la entidad.</t>
        </r>
      </text>
    </comment>
    <comment ref="E45" authorId="0" shapeId="0">
      <text>
        <r>
          <rPr>
            <sz val="8"/>
            <color indexed="81"/>
            <rFont val="Tahoma"/>
            <family val="2"/>
          </rPr>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t>
        </r>
        <r>
          <rPr>
            <u/>
            <sz val="8"/>
            <color indexed="81"/>
            <rFont val="Tahoma"/>
            <family val="2"/>
          </rPr>
          <t>ESTA CLASIFICACIÓN CONSERVA LA NOTACIÓN DE LA CPC.</t>
        </r>
      </text>
    </comment>
    <comment ref="E46" authorId="0" shapeId="0">
      <text>
        <r>
          <rPr>
            <sz val="8"/>
            <color theme="1"/>
            <rFont val="Tahoma"/>
            <family val="2"/>
          </rPr>
          <t>Son los gastos asociados a la adquisición de productos relacionados con la agricultura, la horticultura, la silvicultura y los productos de explotación forestal. Incluye también la compra de animales o productos animales, y la compra de pescados o productos de la pesca.</t>
        </r>
      </text>
    </comment>
    <comment ref="E47" authorId="0" shapeId="0">
      <text>
        <r>
          <rPr>
            <sz val="8"/>
            <color indexed="81"/>
            <rFont val="Tahoma"/>
            <family val="2"/>
          </rPr>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r>
      </text>
    </comment>
    <comment ref="E48" authorId="0" shapeId="0">
      <text>
        <r>
          <rPr>
            <sz val="8"/>
            <color theme="1"/>
            <rFont val="Tahoma"/>
            <family val="2"/>
          </rPr>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r>
      </text>
    </comment>
    <comment ref="E49" authorId="0" shapeId="0">
      <text>
        <r>
          <rPr>
            <sz val="8"/>
            <color theme="1"/>
            <rFont val="Tahoma"/>
            <family val="2"/>
          </rPr>
          <t>Son los gastos asociados a la adquisición de productos de madera; libros, diarios o publicaciones impresas; productos de refinación de petróleo y combustibles; productos químicos; productos de caucho y plástico; productos de vidrio; muebles; desechos; entre otros.</t>
        </r>
        <r>
          <rPr>
            <sz val="11"/>
            <color theme="1"/>
            <rFont val="Calibri"/>
            <family val="2"/>
            <scheme val="minor"/>
          </rPr>
          <t xml:space="preserve">
</t>
        </r>
      </text>
    </comment>
    <comment ref="E50" authorId="0" shapeId="0">
      <text>
        <r>
          <rPr>
            <sz val="8"/>
            <color indexed="81"/>
            <rFont val="Tahoma"/>
            <family val="2"/>
          </rPr>
          <t xml:space="preserve">Son los gastos asociados a la adquisición de metales básicos, productos metálicos elaborados y paquetes de software.
</t>
        </r>
      </text>
    </comment>
    <comment ref="E51" authorId="0" shapeId="0">
      <text>
        <r>
          <rPr>
            <sz val="8"/>
            <color indexed="81"/>
            <rFont val="Tahoma"/>
            <family val="2"/>
          </rPr>
          <t xml:space="preserve">Corresponde a los bienes fungibles adquiridos por el sector seguridad, defensa y orden público para uso exclusivo relacionado con sus funciones como municiones, misiles, cohetes, bombas y otros elementos militares de </t>
        </r>
        <r>
          <rPr>
            <b/>
            <sz val="8"/>
            <color indexed="81"/>
            <rFont val="Tahoma"/>
            <family val="2"/>
          </rPr>
          <t>un solo uso.</t>
        </r>
      </text>
    </comment>
    <comment ref="E52" authorId="0" shapeId="0">
      <text>
        <r>
          <rPr>
            <sz val="9"/>
            <color indexed="81"/>
            <rFont val="Tahoma"/>
            <family val="2"/>
          </rPr>
          <t xml:space="preserve">Son los gastos asociados a la contratación de servicios que complementan el desarrollo de las funciones del órgano del PGN, o que permiten mantener y proteger los bienes que son de su propiedad o están a su cargo.
</t>
        </r>
        <r>
          <rPr>
            <u/>
            <sz val="9"/>
            <color indexed="81"/>
            <rFont val="Tahoma"/>
            <family val="2"/>
          </rPr>
          <t xml:space="preserve">
INCLUYE HONORARIOS Y SERVICIOS PERSONALES INDIRECTOS.</t>
        </r>
      </text>
    </comment>
    <comment ref="E53" authorId="0" shapeId="0">
      <text>
        <r>
          <rPr>
            <sz val="8"/>
            <color theme="1"/>
            <rFont val="Tahoma"/>
            <family val="2"/>
          </rPr>
          <t xml:space="preserve">Son los gastos asociados a la adquisición de servicios de construcción como preparaciones de terreno, montaje de construcciones prefabricadas, instalaciones, servicios de terminación y acabados de edificios, entre otros. </t>
        </r>
        <r>
          <rPr>
            <sz val="11"/>
            <color theme="1"/>
            <rFont val="Calibri"/>
            <family val="2"/>
            <scheme val="minor"/>
          </rPr>
          <t xml:space="preserve">
</t>
        </r>
      </text>
    </comment>
    <comment ref="E54" authorId="0" shapeId="0">
      <text>
        <r>
          <rPr>
            <sz val="8"/>
            <color theme="1"/>
            <rFont val="Tahoma"/>
            <family val="2"/>
          </rPr>
          <t>Son los gastos asociados a la adquisición de servicios de alojamiento; servicios de suministro de comidas y bebidas; servicios de transporte de pasajeros o de carga; servicios de mensajería y servicios de distribución de electricidad, gas y agua.</t>
        </r>
      </text>
    </comment>
    <comment ref="E55" authorId="0" shapeId="0">
      <text>
        <r>
          <rPr>
            <sz val="8"/>
            <color theme="1"/>
            <rFont val="Tahoma"/>
            <family val="2"/>
          </rPr>
          <t>Son los gastos asociados a la adquisición de servicios financieros, seguros, servicios de mantenimiento de activos financieros, servicios inmobiliarios y arrendamientos.</t>
        </r>
      </text>
    </comment>
    <comment ref="E56" authorId="0" shapeId="0">
      <text>
        <r>
          <rPr>
            <sz val="8"/>
            <color theme="1"/>
            <rFont val="Tahoma"/>
            <family val="2"/>
          </rPr>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r>
      </text>
    </comment>
    <comment ref="E57" authorId="0" shapeId="0">
      <text>
        <r>
          <rPr>
            <sz val="8"/>
            <color theme="1"/>
            <rFont val="Tahoma"/>
            <family val="2"/>
          </rPr>
          <t>Son los gastos asociados a la adquisición de servicios educativos, servicios de salud, servicios culturales y deportivos, servicios de tratamiento y recolección de desechos, servicios proporcionados por asociaciones, entre otros.</t>
        </r>
        <r>
          <rPr>
            <sz val="11"/>
            <color theme="1"/>
            <rFont val="Calibri"/>
            <family val="2"/>
            <scheme val="minor"/>
          </rPr>
          <t xml:space="preserve">
</t>
        </r>
      </text>
    </comment>
    <comment ref="E58" authorId="0" shapeId="0">
      <text>
        <r>
          <rPr>
            <sz val="9"/>
            <color theme="1"/>
            <rFont val="Tahoma"/>
            <family val="2"/>
          </rPr>
          <t xml:space="preserve">Son los pagos por concepto de viáticos que reciben los funcionarios y trabajadores oficiales en comisión, para alojamiento y manutención cuando: a) deban desempeñar sus funciones en un lugar diferente a su sede habitual de trabajo, ya sea dentro o fuera del país, o b) atiende transitoriamente actividades oficiales distintas a las inherentes al empleo del que es titular.
Se incluyen en esta cuenta los víaticos a funcionarios cuando la comisión no supera los 180 días.
Los gastos de viaje que se reconocen a los contratistas y los gastos de transporte de las comisiones de los funcionarios </t>
        </r>
        <r>
          <rPr>
            <b/>
            <sz val="9"/>
            <color theme="1"/>
            <rFont val="Tahoma"/>
            <family val="2"/>
          </rPr>
          <t>NO</t>
        </r>
        <r>
          <rPr>
            <sz val="9"/>
            <color theme="1"/>
            <rFont val="Tahoma"/>
            <family val="2"/>
          </rPr>
          <t xml:space="preserve"> se incluyen en esta cuenta. Estos últimos se deben clasificar según el objeto de gasto correspondiente.</t>
        </r>
      </text>
    </comment>
    <comment ref="E59" authorId="0" shapeId="0">
      <text>
        <r>
          <rPr>
            <sz val="8"/>
            <color indexed="81"/>
            <rFont val="Tahoma"/>
            <family val="2"/>
          </rPr>
          <t>Corresponde a los gastos que se realizan para la financiación de actividades de inteligencia, contrainteligencia, investigación criminal, protección de testigos e informantes. También incluye los gastos que se realicen para expedir nuevos documentos de identificación para garantizar la identidad de cobertura de los servidores públicos que ejecuten actividades de inteligencia y contrainteligencia.</t>
        </r>
      </text>
    </comment>
    <comment ref="E60" authorId="0" shapeId="0">
      <text>
        <r>
          <rPr>
            <sz val="8"/>
            <color indexed="81"/>
            <rFont val="Tahoma"/>
            <family val="2"/>
          </rPr>
          <t xml:space="preserve">Comprende las transacciones que realiza un Establecimiento Público a otra unidad sin recibir de esta última ningún bien, servicio o activo a cambio como contrapartida directa. 
</t>
        </r>
        <r>
          <rPr>
            <u/>
            <sz val="8"/>
            <color indexed="81"/>
            <rFont val="Tahoma"/>
            <family val="2"/>
          </rPr>
          <t>A DIFERENCIA DE LAS DE CAPITAL, NO ESTÁN CONDICIONADAS A LA ADQUISICIÓN DE UN ACTIVO O AL PAGO DE UN PASIVO.</t>
        </r>
      </text>
    </comment>
    <comment ref="E61" authorId="0" shapeId="0">
      <text>
        <r>
          <rPr>
            <sz val="8"/>
            <color theme="1"/>
            <rFont val="Tahoma"/>
            <family val="2"/>
          </rPr>
          <t>Comprende las transferencias que los Establecimientos Públicos hacen a las empresas, con el fin de ejercer influencia en sus niveles de producción o en los precios de los bienes y servicios que estas producen, venden, exportan o importan.</t>
        </r>
      </text>
    </comment>
    <comment ref="E62" authorId="0" shapeId="0">
      <text>
        <r>
          <rPr>
            <sz val="8"/>
            <color indexed="81"/>
            <rFont val="Tahoma"/>
            <family val="2"/>
          </rPr>
          <t>Son empresas públicas financieras, aquellas residentes en Colombia que están controladas directa o indirectamente por el gobierno y prestan servicios financieros.</t>
        </r>
      </text>
    </comment>
    <comment ref="E65"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66" authorId="0" shapeId="0">
      <text>
        <r>
          <rPr>
            <sz val="8"/>
            <color theme="1"/>
            <rFont val="Tahoma"/>
            <family val="2"/>
          </rPr>
          <t>Son empresas públicas no financieras, aquellas residentes en Colombia que están controladas directa o indirectamente por el gobierno, no prestan servicios financieros y son productores de mercado.</t>
        </r>
      </text>
    </comment>
    <comment ref="E69"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70" authorId="0" shapeId="0">
      <text>
        <r>
          <rPr>
            <sz val="8"/>
            <color theme="1"/>
            <rFont val="Tahoma"/>
            <family val="2"/>
          </rPr>
          <t>Son empresas privadas financieras, aquellas residentes en Colombia que no están controladas por el gobierno y prestan servicios financieros.</t>
        </r>
      </text>
    </comment>
    <comment ref="E71"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72" authorId="0" shapeId="0">
      <text>
        <r>
          <rPr>
            <sz val="8"/>
            <color theme="1"/>
            <rFont val="Tahoma"/>
            <family val="2"/>
          </rPr>
          <t>Son empresas privadas no financieras, aquellas residentes en Colombia que no están controladas por el gobierno, no prestan servicios financieros y son productores de mercado.</t>
        </r>
      </text>
    </comment>
    <comment ref="E74"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75" authorId="0" shapeId="0">
      <text>
        <r>
          <rPr>
            <sz val="8"/>
            <color indexed="81"/>
            <rFont val="Tahoma"/>
            <family val="2"/>
          </rPr>
          <t>Son transferencias corrientes entregadas a gobiernos y organizaciones internacionales derivadas de acuerdos y convenios de cooperación internacional, y de cuotas de afiliación o membresías a organismos o asociaciones internacionales.</t>
        </r>
      </text>
    </comment>
    <comment ref="E76" authorId="0" shapeId="0">
      <text>
        <r>
          <rPr>
            <sz val="8"/>
            <color indexed="81"/>
            <rFont val="Tahoma"/>
            <family val="2"/>
          </rPr>
          <t xml:space="preserve">Son transferencias corrientes entregadas a gobiernos extranjeros, es decir, aquellos que se encuentran fuera del territorio económico colombiano y ejercen soberanía sobre un área determinada del resto del mundo. </t>
        </r>
      </text>
    </comment>
    <comment ref="E77"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78" authorId="0" shapeId="0">
      <text>
        <r>
          <rPr>
            <sz val="8"/>
            <color indexed="81"/>
            <rFont val="Tahoma"/>
            <family val="2"/>
          </rPr>
          <t xml:space="preserve">Incluyen las transferencias por </t>
        </r>
        <r>
          <rPr>
            <b/>
            <sz val="8"/>
            <color indexed="81"/>
            <rFont val="Tahoma"/>
            <family val="2"/>
          </rPr>
          <t>membresías</t>
        </r>
        <r>
          <rPr>
            <sz val="8"/>
            <color indexed="81"/>
            <rFont val="Tahoma"/>
            <family val="2"/>
          </rPr>
          <t xml:space="preserve"> o cuotas de afiliación y las transferencias </t>
        </r>
        <r>
          <rPr>
            <b/>
            <sz val="8"/>
            <color indexed="81"/>
            <rFont val="Tahoma"/>
            <family val="2"/>
          </rPr>
          <t>distintas a las membresías</t>
        </r>
        <r>
          <rPr>
            <sz val="8"/>
            <color indexed="81"/>
            <rFont val="Tahoma"/>
            <family val="2"/>
          </rPr>
          <t xml:space="preserve"> relacionadas con centros internacionales, convenios, comisiones económicas y permanentes, convenciones, fondos, entre otros.</t>
        </r>
      </text>
    </comment>
    <comment ref="E217"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218" authorId="0" shapeId="0">
      <text>
        <r>
          <rPr>
            <sz val="8"/>
            <color indexed="81"/>
            <rFont val="Tahoma"/>
            <family val="2"/>
          </rPr>
          <t>Son transferencias corrientes que una entidad ejecutora del PGN realiza a una unidad del gobierno general o a un esquema asociativo de gobierno.</t>
        </r>
        <r>
          <rPr>
            <sz val="9"/>
            <color indexed="81"/>
            <rFont val="Tahoma"/>
            <family val="2"/>
          </rPr>
          <t xml:space="preserve"> </t>
        </r>
      </text>
    </comment>
    <comment ref="E219" authorId="0" shapeId="0">
      <text>
        <r>
          <rPr>
            <sz val="8"/>
            <color indexed="81"/>
            <rFont val="Tahoma"/>
            <family val="2"/>
          </rPr>
          <t>Son transferencias corrientes que una entidad ejecutora realiza a otro órgano  del PGN.
Incluye:
• Transferencias a establecimientos públicos .
• Aportes que realiza la Nación a las entidades descentralizadas del orden nacional con el objeto de contribuir a la atención de sus compromisos y al cumplimiento de sus funciones</t>
        </r>
        <r>
          <rPr>
            <sz val="9"/>
            <color indexed="81"/>
            <rFont val="Tahoma"/>
            <family val="2"/>
          </rPr>
          <t>.</t>
        </r>
        <r>
          <rPr>
            <u/>
            <sz val="9"/>
            <color indexed="81"/>
            <rFont val="Tahoma"/>
            <family val="2"/>
          </rPr>
          <t xml:space="preserve">
</t>
        </r>
      </text>
    </comment>
    <comment ref="E289"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290" authorId="0" shapeId="0">
      <text>
        <r>
          <rPr>
            <sz val="9"/>
            <color indexed="81"/>
            <rFont val="Tahoma"/>
            <family val="2"/>
          </rPr>
          <t xml:space="preserve">Comprende las transferencias corrientes que un órgano del PGN realiza a una entidad territorial pero que no se desarrollan dentro del Sistema General de Participaciones - SGP. 
</t>
        </r>
        <r>
          <rPr>
            <u/>
            <sz val="9"/>
            <color indexed="81"/>
            <rFont val="Tahoma"/>
            <family val="2"/>
          </rPr>
          <t xml:space="preserve">INCLUIR SOLO LAS TRANSFERENCIAS CORRIENTES A ENTIDADES TERRITORIALES QUE </t>
        </r>
        <r>
          <rPr>
            <b/>
            <u/>
            <sz val="9"/>
            <color indexed="81"/>
            <rFont val="Tahoma"/>
            <family val="2"/>
          </rPr>
          <t>NO</t>
        </r>
        <r>
          <rPr>
            <u/>
            <sz val="9"/>
            <color indexed="81"/>
            <rFont val="Tahoma"/>
            <family val="2"/>
          </rPr>
          <t xml:space="preserve"> ESTÉN INCLUIDAS EN LA SECCIÓN 03.03.05.</t>
        </r>
      </text>
    </comment>
    <comment ref="E314"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315" authorId="0" shapeId="0">
      <text>
        <r>
          <rPr>
            <sz val="8"/>
            <color indexed="81"/>
            <rFont val="Tahoma"/>
            <family val="2"/>
          </rPr>
          <t>Comprende las transferencias corrientes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316"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317" authorId="0" shapeId="0">
      <text>
        <r>
          <rPr>
            <sz val="8"/>
            <color indexed="81"/>
            <rFont val="Tahoma"/>
            <family val="2"/>
          </rPr>
          <t>Comprende las transferencias a entidades del gobierno distintas a establecimientos públicos, entidades territoriales y esquemas asociativos.</t>
        </r>
      </text>
    </comment>
    <comment ref="E373"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374" authorId="0" shapeId="0">
      <text>
        <r>
          <rPr>
            <sz val="8"/>
            <color indexed="81"/>
            <rFont val="Tahoma"/>
            <family val="2"/>
          </rPr>
          <t>Comprende las transferencias corrientes que la Nación hace a las entidades territoriales por concepto del Sistema General de Participaciones – SGP establecido en los artículos 356 y 357 de la Constitución Política de Colombia.</t>
        </r>
      </text>
    </comment>
    <comment ref="E384" authorId="0" shapeId="0">
      <text>
        <r>
          <rPr>
            <sz val="8"/>
            <color indexed="81"/>
            <rFont val="Tahoma"/>
            <family val="2"/>
          </rPr>
          <t>Comprende las transferencias que los órganos del PGN hacen a los hogares o a sus empleados con el fin de cubrir las necesidades que surgen de riesgos sociales como la enfernedad, la invalidez, la discapacidad, los accidentes o enfermedades ocupacionales, la vejez, la maternidad y el desempleo.</t>
        </r>
      </text>
    </comment>
    <comment ref="E385" authorId="0" shapeId="0">
      <text>
        <r>
          <rPr>
            <sz val="8"/>
            <color indexed="81"/>
            <rFont val="Tahoma"/>
            <family val="2"/>
          </rPr>
          <t xml:space="preserve">Comprende las transferencias corrientes que los órganos del PGN hacen directamente a los hogares (y no a través de un sistema de aseguramiento), para cubrir necesidades que se derivan de los riesgos sociales. </t>
        </r>
        <r>
          <rPr>
            <b/>
            <sz val="8"/>
            <color indexed="81"/>
            <rFont val="Tahoma"/>
            <family val="2"/>
          </rPr>
          <t xml:space="preserve"> </t>
        </r>
      </text>
    </comment>
    <comment ref="E399"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00" authorId="0" shapeId="0">
      <text>
        <r>
          <rPr>
            <sz val="8"/>
            <color indexed="81"/>
            <rFont val="Tahoma"/>
            <family val="2"/>
          </rPr>
          <t>Comprende las transferencias corrientes que los órganos del PGN hacen</t>
        </r>
        <r>
          <rPr>
            <b/>
            <sz val="8"/>
            <color indexed="81"/>
            <rFont val="Tahoma"/>
            <family val="2"/>
          </rPr>
          <t xml:space="preserve"> directamente</t>
        </r>
        <r>
          <rPr>
            <sz val="8"/>
            <color indexed="81"/>
            <rFont val="Tahoma"/>
            <family val="2"/>
          </rPr>
          <t xml:space="preserve"> a sus empleados para cubrir necesidades derivadas de riesgos sociales. El pago de las prestaciones sociales relacionadas con el empleo se hace con los recursos del gobierno, sin la intervención de una empresa de seguros o un fondo de pensiones autónomo o no autónomo.</t>
        </r>
      </text>
    </comment>
    <comment ref="E475"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76" authorId="0" shapeId="0">
      <text>
        <r>
          <rPr>
            <sz val="8"/>
            <color indexed="81"/>
            <rFont val="Tahoma"/>
            <family val="2"/>
          </rPr>
          <t xml:space="preserve">Comprende las transferencias corrientes que los órganos del PGN hacen a los hogares </t>
        </r>
        <r>
          <rPr>
            <b/>
            <sz val="8"/>
            <color indexed="81"/>
            <rFont val="Tahoma"/>
            <family val="2"/>
          </rPr>
          <t>a través de un sistema de aseguramiento</t>
        </r>
        <r>
          <rPr>
            <sz val="8"/>
            <color indexed="81"/>
            <rFont val="Tahoma"/>
            <family val="2"/>
          </rPr>
          <t>, para cubrir necesidades derivadas de riesgos sociales.</t>
        </r>
      </text>
    </comment>
    <comment ref="E489"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90" authorId="0" shapeId="0">
      <text>
        <r>
          <rPr>
            <sz val="8"/>
            <color indexed="81"/>
            <rFont val="Tahoma"/>
            <family val="2"/>
          </rPr>
          <t xml:space="preserve">Comprende las transferencias corrientes que los órganos del PGN hacen a otras unidades por concepto de primas y comisiones relacionadas con seguros no de vida. Estas transacciones están consideradas como transferencias corrientes porque no hay seguridad que la primera unidad reciba beneficios y, en caso que los reciba, los beneficios posiblemente no guarden relación con el monto de las primas que había pagado. </t>
        </r>
      </text>
    </comment>
    <comment ref="E491" authorId="0" shapeId="0">
      <text>
        <r>
          <rPr>
            <sz val="9"/>
            <color indexed="81"/>
            <rFont val="Tahoma"/>
            <family val="2"/>
          </rPr>
          <t>Compr</t>
        </r>
        <r>
          <rPr>
            <sz val="8"/>
            <color indexed="81"/>
            <rFont val="Tahoma"/>
            <family val="2"/>
          </rPr>
          <t>ende las transferencias corrientes que los órganos del PGN hacen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r>
        <r>
          <rPr>
            <sz val="9"/>
            <color indexed="81"/>
            <rFont val="Tahoma"/>
            <family val="2"/>
          </rPr>
          <t xml:space="preserve"> </t>
        </r>
      </text>
    </comment>
    <comment ref="E509"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10" authorId="0" shapeId="0">
      <text>
        <r>
          <rPr>
            <sz val="8"/>
            <color indexed="81"/>
            <rFont val="Tahoma"/>
            <family val="2"/>
          </rPr>
          <t>Comprende la compensación por los perjuicios relacionados con lesiones personales o daños a la propiedad ocasionados por el gobierno general o las unidades del gobierno.</t>
        </r>
        <r>
          <rPr>
            <sz val="9"/>
            <color indexed="81"/>
            <rFont val="Tahoma"/>
            <family val="2"/>
          </rPr>
          <t xml:space="preserve"> </t>
        </r>
      </text>
    </comment>
    <comment ref="E511" authorId="0" shapeId="0">
      <text>
        <r>
          <rPr>
            <sz val="8"/>
            <color indexed="81"/>
            <rFont val="Tahoma"/>
            <family val="2"/>
          </rPr>
          <t>Consiste en los pagos directamente a los hogares por concepto de becas y otros beneficios de educación que no están relacionados con riesgos sociales.</t>
        </r>
      </text>
    </comment>
    <comment ref="E515"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16" authorId="0" shapeId="0">
      <text>
        <r>
          <rPr>
            <sz val="8"/>
            <color indexed="81"/>
            <rFont val="Tahoma"/>
            <family val="2"/>
          </rPr>
          <t>En este tipo de transferencias, los órganos del PGN adquieren bienes y servicios con productores de mercado, y estos últimos los distribuyen directamente a los hogares para su consumo final.
Incluye: Bienes que adquiere el gobierno y entrega a los hogares sin transformarlos.</t>
        </r>
      </text>
    </comment>
    <comment ref="E517" authorId="0" shapeId="0">
      <text>
        <r>
          <rPr>
            <sz val="8"/>
            <color indexed="81"/>
            <rFont val="Tahoma"/>
            <family val="2"/>
          </rPr>
          <t>Comprende las transferencias por el acatamiento de un fallo judicial, de un mandamiento ejecutivo, de créditos judicialmente reconocidos, de laudos arbitrales, o de una conciliación ante autoridad competente, en los que se ordene resarcir un derecho de terceros.</t>
        </r>
      </text>
    </comment>
    <comment ref="E518" authorId="0" shapeId="0">
      <text>
        <r>
          <rPr>
            <sz val="8"/>
            <color indexed="81"/>
            <rFont val="Tahoma"/>
            <family val="2"/>
          </rPr>
          <t>Comprende las transferencias por acatamiento de un fallo ante una autoridad de orden nacional.</t>
        </r>
      </text>
    </comment>
    <comment ref="E522" authorId="0" shapeId="0">
      <text>
        <r>
          <rPr>
            <sz val="8"/>
            <color indexed="81"/>
            <rFont val="Tahoma"/>
            <family val="2"/>
          </rPr>
          <t>Comprende las transferencias por acatamiento de un fallo ante una autoridad de orden internacional.</t>
        </r>
      </text>
    </comment>
    <comment ref="E524"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25" authorId="0" shapeId="0">
      <text>
        <r>
          <rPr>
            <sz val="8"/>
            <color indexed="81"/>
            <rFont val="Tahoma"/>
            <family val="2"/>
          </rPr>
          <t xml:space="preserve">Son aquellas transferencias que </t>
        </r>
        <r>
          <rPr>
            <b/>
            <sz val="8"/>
            <color indexed="81"/>
            <rFont val="Tahoma"/>
            <family val="2"/>
          </rPr>
          <t>NO</t>
        </r>
        <r>
          <rPr>
            <sz val="8"/>
            <color indexed="81"/>
            <rFont val="Tahoma"/>
            <family val="2"/>
          </rPr>
          <t xml:space="preserve"> están basadas en el nivel de producción ni los precios de las empresas públicas o privadas. Tampoco implican la adquisición de activos ni la reducción de pasivos o cubrimiento de déficit. 
</t>
        </r>
        <r>
          <rPr>
            <u/>
            <sz val="8"/>
            <color indexed="81"/>
            <rFont val="Tahoma"/>
            <family val="2"/>
          </rPr>
          <t>NO INCLUYE SUBVENCIONES (SECCIÓN 03.01)</t>
        </r>
      </text>
    </comment>
    <comment ref="E526" authorId="0" shapeId="0">
      <text>
        <r>
          <rPr>
            <sz val="8"/>
            <color indexed="81"/>
            <rFont val="Tahoma"/>
            <family val="2"/>
          </rPr>
          <t>Comprende las transferencias  a empresas que prestan servicios de atención de la salud humana y de asistencia social</t>
        </r>
      </text>
    </comment>
    <comment ref="E531"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32" authorId="0" shapeId="0">
      <text>
        <r>
          <rPr>
            <sz val="8"/>
            <color indexed="81"/>
            <rFont val="Tahoma"/>
            <family val="2"/>
          </rPr>
          <t>Comprende las transferencias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t>
        </r>
      </text>
    </comment>
    <comment ref="E534"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35" authorId="0" shapeId="0">
      <text>
        <r>
          <rPr>
            <sz val="8"/>
            <color indexed="81"/>
            <rFont val="Tahoma"/>
            <family val="2"/>
          </rPr>
          <t xml:space="preserve">Comprende las transferencias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t>
        </r>
      </text>
    </comment>
    <comment ref="E538" authorId="2" shapeId="0">
      <text>
        <r>
          <rPr>
            <sz val="8"/>
            <color indexed="81"/>
            <rFont val="Tahoma"/>
            <family val="2"/>
          </rPr>
          <t>Esta transferencia no incluye el cruce de cuentas por concepto de impuesto predial. 
Este se debe registrar en la sección 08. Gastos por tributos, multas, sanciones e intereses de mora.</t>
        </r>
      </text>
    </comment>
    <comment ref="E540"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41" authorId="0" shapeId="0">
      <text>
        <r>
          <rPr>
            <sz val="8"/>
            <color indexed="81"/>
            <rFont val="Tahoma"/>
            <family val="2"/>
          </rPr>
          <t>Comprende las transferencias a empresas que prestan servicios relacionados con la educación pública o privada en todos sus niveles.</t>
        </r>
      </text>
    </comment>
    <comment ref="E543"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44" authorId="0" shapeId="0">
      <text>
        <r>
          <rPr>
            <sz val="8"/>
            <color indexed="81"/>
            <rFont val="Tahoma"/>
            <family val="2"/>
          </rPr>
          <t>Comprende las transferencias a empresas que prestan servicios financieros, incluyendo actividades de seguros, reaseguros y de pensiones y actividades de apoyo a los servicios financieros.</t>
        </r>
      </text>
    </comment>
    <comment ref="E550"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51" authorId="0" shapeId="0">
      <text>
        <r>
          <rPr>
            <sz val="8"/>
            <color indexed="81"/>
            <rFont val="Tahoma"/>
            <family val="2"/>
          </rPr>
          <t xml:space="preserve">Comprende las transferencias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 </t>
        </r>
      </text>
    </comment>
    <comment ref="E553"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54" authorId="0" shapeId="0">
      <text>
        <r>
          <rPr>
            <sz val="8"/>
            <color indexed="81"/>
            <rFont val="Tahoma"/>
            <family val="2"/>
          </rPr>
          <t xml:space="preserve">Comprende las transferencias a empresas dedicadas a las actividades de las asociaciones, la reparación de computadores, efectos personales y enseres domésticos y una variedad de servicios personales, no cubiertos en otros lugares de la clasificación. </t>
        </r>
      </text>
    </comment>
    <comment ref="E556"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57" authorId="0" shapeId="0">
      <text>
        <r>
          <rPr>
            <sz val="8"/>
            <color indexed="81"/>
            <rFont val="Tahoma"/>
            <family val="2"/>
          </rPr>
          <t xml:space="preserve">Son transferencias a los hogares que </t>
        </r>
        <r>
          <rPr>
            <b/>
            <sz val="8"/>
            <color indexed="81"/>
            <rFont val="Tahoma"/>
            <family val="2"/>
          </rPr>
          <t xml:space="preserve">NO </t>
        </r>
        <r>
          <rPr>
            <sz val="8"/>
            <color indexed="81"/>
            <rFont val="Tahoma"/>
            <family val="2"/>
          </rPr>
          <t xml:space="preserve">cubren un riesgo social.
</t>
        </r>
        <r>
          <rPr>
            <u/>
            <sz val="8"/>
            <color indexed="81"/>
            <rFont val="Tahoma"/>
            <family val="2"/>
          </rPr>
          <t>NO INCLUYE GASTOS POR PRESTACIONES SOCIALES (SECCIÓN 03.04.01)</t>
        </r>
      </text>
    </comment>
    <comment ref="E558" authorId="0" shapeId="0">
      <text>
        <r>
          <rPr>
            <sz val="8"/>
            <color indexed="81"/>
            <rFont val="Tahoma"/>
            <family val="2"/>
          </rPr>
          <t xml:space="preserve">Comprende las transacciones que realiza un órgano del PGN  </t>
        </r>
        <r>
          <rPr>
            <b/>
            <sz val="8"/>
            <color indexed="81"/>
            <rFont val="Tahoma"/>
            <family val="2"/>
          </rPr>
          <t>condicionada</t>
        </r>
        <r>
          <rPr>
            <sz val="8"/>
            <color indexed="81"/>
            <rFont val="Tahoma"/>
            <family val="2"/>
          </rPr>
          <t xml:space="preserve"> 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 de una unidad a otra, la obligación de adquirir o de disponer de un activo por una o ambas partes, o la obligación de pagar un pasivo por parte del receptor.</t>
        </r>
      </text>
    </comment>
    <comment ref="E559" authorId="0" shapeId="0">
      <text>
        <r>
          <rPr>
            <sz val="8"/>
            <color indexed="81"/>
            <rFont val="Tahoma"/>
            <family val="2"/>
          </rPr>
          <t>Incluye los gastos que estén relacionados con la capitalización de organismos o asociaciones internacionales.</t>
        </r>
      </text>
    </comment>
    <comment ref="E560" authorId="0" shapeId="0">
      <text>
        <r>
          <rPr>
            <sz val="8"/>
            <color indexed="81"/>
            <rFont val="Tahoma"/>
            <family val="2"/>
          </rPr>
          <t xml:space="preserve">Son transferencias </t>
        </r>
        <r>
          <rPr>
            <b/>
            <sz val="8"/>
            <color indexed="81"/>
            <rFont val="Tahoma"/>
            <family val="2"/>
          </rPr>
          <t>condicionadas</t>
        </r>
        <r>
          <rPr>
            <sz val="8"/>
            <color indexed="81"/>
            <rFont val="Tahoma"/>
            <family val="2"/>
          </rPr>
          <t xml:space="preserve"> entregadas a gobiernos extranjeros, es decir, aquellos que se encuentran fuera del territorio económico colombiano y ejercen soberanía sobre un área determinada del resto del mundo. </t>
        </r>
      </text>
    </comment>
    <comment ref="E561"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62" authorId="0" shapeId="0">
      <text>
        <r>
          <rPr>
            <sz val="8"/>
            <color indexed="81"/>
            <rFont val="Tahoma"/>
            <family val="2"/>
          </rPr>
          <t>Son las transferencias condicionadas que se entregan a las  organizaciones internacionales.</t>
        </r>
        <r>
          <rPr>
            <sz val="9"/>
            <color indexed="81"/>
            <rFont val="Tahoma"/>
            <family val="2"/>
          </rPr>
          <t xml:space="preserve">
</t>
        </r>
      </text>
    </comment>
    <comment ref="E563"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64" authorId="0" shapeId="0">
      <text>
        <r>
          <rPr>
            <sz val="8"/>
            <color indexed="81"/>
            <rFont val="Tahoma"/>
            <family val="2"/>
          </rPr>
          <t>Comprende las transferencias que los órganos del PGN hacen a una unidad del gobierno general, a un esquema asociativo de gobierno, a entidades territoriales o a otras entidades públicas y están condicionadas a la adquisición de un bien o al pago de un pasivo.</t>
        </r>
      </text>
    </comment>
    <comment ref="E565" authorId="0" shapeId="0">
      <text>
        <r>
          <rPr>
            <sz val="8"/>
            <color indexed="81"/>
            <rFont val="Tahoma"/>
            <family val="2"/>
          </rPr>
          <t>Son transferencias de capital que una entidad ejecutora realiza a otro órgano  del PGN.
Incluye: Transferencias a Establecimientos Públicos.</t>
        </r>
      </text>
    </comment>
    <comment ref="E566"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67" authorId="0" shapeId="0">
      <text>
        <r>
          <rPr>
            <sz val="8"/>
            <color indexed="81"/>
            <rFont val="Tahoma"/>
            <family val="2"/>
          </rPr>
          <t>Comprende las transferencias de capital que un órgano del PGN realiza a una entidad territorial. Constituyen entidades territoriales los departamentos, distritos, municipios o territorios indígenas.</t>
        </r>
      </text>
    </comment>
    <comment ref="E568"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69" authorId="0" shapeId="0">
      <text>
        <r>
          <rPr>
            <sz val="8"/>
            <color indexed="81"/>
            <rFont val="Tahoma"/>
            <family val="2"/>
          </rPr>
          <t>Comprende las transferencias de capital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570"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71" authorId="0" shapeId="0">
      <text>
        <r>
          <rPr>
            <sz val="8"/>
            <color indexed="81"/>
            <rFont val="Tahoma"/>
            <family val="2"/>
          </rPr>
          <t>Comprende las transferencias de capital que un órgano del PGN realiza a una entidad del gobierno general.</t>
        </r>
      </text>
    </comment>
    <comment ref="E572" authorId="0" shapeId="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73" authorId="0" shapeId="0">
      <text>
        <r>
          <rPr>
            <sz val="8"/>
            <color indexed="81"/>
            <rFont val="Tahoma"/>
            <family val="2"/>
          </rPr>
          <t xml:space="preserve">Comprende las transferencias de capital que un órgano del PGN realiza a otras entidades públicas para el fortalecimiento, por ejemplo, de las participaciones del Estado en entidades financieras públicas.
</t>
        </r>
      </text>
    </comment>
    <comment ref="E575"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76" authorId="0" shapeId="0">
      <text>
        <r>
          <rPr>
            <sz val="8"/>
            <color indexed="81"/>
            <rFont val="Tahoma"/>
            <family val="2"/>
          </rPr>
          <t xml:space="preserve">Comprende las transferencias de capital que los órganos del PGN deben hacer a otra unidad para compensar los perjuicios relacionados con lesiones graves derivadas por catástrofes no cubiertas por pólizas de seguros. 
</t>
        </r>
      </text>
    </comment>
    <comment ref="E577" authorId="0" shapeId="0">
      <text>
        <r>
          <rPr>
            <sz val="8"/>
            <color indexed="81"/>
            <rFont val="Tahoma"/>
            <family val="2"/>
          </rPr>
          <t>Comprende las transferencias de capital que los órganos del PGN hacen a los hogares para financiar la adquisición de activos no financieros.</t>
        </r>
      </text>
    </comment>
    <comment ref="E580"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81" authorId="0" shapeId="0">
      <text>
        <r>
          <rPr>
            <sz val="8"/>
            <color indexed="81"/>
            <rFont val="Tahoma"/>
            <family val="2"/>
          </rPr>
          <t>Son los recursos que una entidad ejecutora del PGN gira a una entidad para que esta pague el monto que adeuda o los intereses de la misma.</t>
        </r>
      </text>
    </comment>
    <comment ref="E585" authorId="0" shapeId="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586" authorId="0" shapeId="0">
      <text>
        <r>
          <rPr>
            <sz val="8"/>
            <color indexed="81"/>
            <rFont val="Tahoma"/>
            <family val="2"/>
          </rPr>
          <t xml:space="preserve">Montos pagaderos en exceso del valor de las obligaciones para provisiones de derechos de pensiones asumidos por otras entidades. </t>
        </r>
      </text>
    </comment>
    <comment ref="E587" authorId="0" shapeId="0">
      <text>
        <r>
          <rPr>
            <sz val="8"/>
            <color indexed="81"/>
            <rFont val="Tahoma"/>
            <family val="2"/>
          </rPr>
          <t xml:space="preserve">Comprende los gastos asociados a la adquisición de insumos necesarios para la producción y comercialización de los bienes y servicios que provee el órgano del PGN.
</t>
        </r>
        <r>
          <rPr>
            <u/>
            <sz val="8"/>
            <color indexed="81"/>
            <rFont val="Tahoma"/>
            <family val="2"/>
          </rPr>
          <t>ESTA SECCIÓN  ADOPTA LA CLASIFICACACIÓN DEL CPC.</t>
        </r>
      </text>
    </comment>
    <comment ref="E589" authorId="0" shapeId="0">
      <text>
        <r>
          <rPr>
            <sz val="8"/>
            <color indexed="81"/>
            <rFont val="Tahoma"/>
            <family val="2"/>
          </rPr>
          <t>Comprende todos los bienes que se adquieren con la intención de usarlos como insumos en un proceso productivo o de comercialización.</t>
        </r>
      </text>
    </comment>
    <comment ref="E590" authorId="0" shapeId="0">
      <text>
        <r>
          <rPr>
            <sz val="8"/>
            <color theme="1"/>
            <rFont val="Tahoma"/>
            <family val="2"/>
          </rPr>
          <t>Son los gastos asociados a la adquisición de productos relacionados con la agricultura, la horticultura, la silvicultura y los productos de explotación forestal. Incluye también los gastos de comercialización y producción relacionados con la compra de animales o productos animales, y la compra de pescados o productos de la pesca.</t>
        </r>
      </text>
    </comment>
    <comment ref="E591" authorId="0" shapeId="0">
      <text>
        <r>
          <rPr>
            <sz val="8"/>
            <color indexed="81"/>
            <rFont val="Tahoma"/>
            <family val="2"/>
          </rPr>
          <t>Son los gastos asociados a la adquisición de todo tipo de minerales incluidos el carbón, el petróleo, los concentrados de uranio y torio, los minerales metálicos, las piedras preciosas, entre otros. En esta cuenta también se registran los gastos de comercialización y producción relacionados con la adquisición de energía eléctrica, gas de ciudad y agua caliente.</t>
        </r>
      </text>
    </comment>
    <comment ref="E592" authorId="0" shapeId="0">
      <text>
        <r>
          <rPr>
            <sz val="8"/>
            <color theme="1"/>
            <rFont val="Tahoma"/>
            <family val="2"/>
          </rPr>
          <t xml:space="preserve">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insumos como hilados, tejidos, artículos textiles y productos de cuero. </t>
        </r>
      </text>
    </comment>
    <comment ref="E593" authorId="0" shapeId="0">
      <text>
        <r>
          <rPr>
            <sz val="8"/>
            <color theme="1"/>
            <rFont val="Tahoma"/>
            <family val="2"/>
          </rPr>
          <t>Son los gastos asociados a la adquisición de productos de madera; libros, diarios o publicaciones impresas; productos de refinación de petróleo y combustibles; productos químicos; productos de caucho y plástico; productos de vidrio; muebles; desechos; entre otros.</t>
        </r>
      </text>
    </comment>
    <comment ref="E594" authorId="0" shapeId="0">
      <text>
        <r>
          <rPr>
            <sz val="8"/>
            <color indexed="81"/>
            <rFont val="Tahoma"/>
            <family val="2"/>
          </rPr>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t>
        </r>
      </text>
    </comment>
    <comment ref="E595" authorId="0" shapeId="0">
      <text>
        <r>
          <rPr>
            <sz val="8"/>
            <color indexed="81"/>
            <rFont val="Tahoma"/>
            <family val="2"/>
          </rPr>
          <t>Comprende los recursos destinados a la contratación de servicios asociados directamente con el proceso de producción y comercialización de bienes y servicios que provee el Establecimiento Público.</t>
        </r>
      </text>
    </comment>
    <comment ref="E596" authorId="0" shapeId="0">
      <text>
        <r>
          <rPr>
            <sz val="8"/>
            <color theme="1"/>
            <rFont val="Tahoma"/>
            <family val="2"/>
          </rPr>
          <t xml:space="preserve">Son los gastos asociados a la adquisición de servicios de construcción como preparaciones de terreno, montaje de construcciones prefabricadas, instalaciones, servicios de terminación y acabados de edificios, entre otros. </t>
        </r>
      </text>
    </comment>
    <comment ref="E597" authorId="0" shapeId="0">
      <text>
        <r>
          <rPr>
            <sz val="8"/>
            <color theme="1"/>
            <rFont val="Tahoma"/>
            <family val="2"/>
          </rPr>
          <t>Son los gastos asociados a la adquisición de servicios de venta al por mayor y al detal; servicios de alojamiento; servicios de suministro de comidas y bebidas; servicios de transporte de pasajeros o de carga; servicios de mensajería y servicios de distribución de electricidad, gas y agua.</t>
        </r>
      </text>
    </comment>
    <comment ref="E598" authorId="0" shapeId="0">
      <text>
        <r>
          <rPr>
            <sz val="8"/>
            <color theme="1"/>
            <rFont val="Tahoma"/>
            <family val="2"/>
          </rPr>
          <t>Son los gastos asociados a la adquisición de servicios financieros, seguros, servicios de mantenimiento de activos financieros, servicios inmobiliarios y arrendamientos.</t>
        </r>
      </text>
    </comment>
    <comment ref="E599" authorId="0" shapeId="0">
      <text>
        <r>
          <rPr>
            <sz val="8"/>
            <color theme="1"/>
            <rFont val="Tahoma"/>
            <family val="2"/>
          </rPr>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r>
      </text>
    </comment>
    <comment ref="E600" authorId="0" shapeId="0">
      <text>
        <r>
          <rPr>
            <sz val="8"/>
            <color theme="1"/>
            <rFont val="Tahoma"/>
            <family val="2"/>
          </rPr>
          <t>Son los gastos asociados a la adquisición de servicios educativos, servicios de salud, servicios culturales y deportivos, servicios de tratamiento y recolección de desechos, servicios proporcionados por asociaciones, entre otros.</t>
        </r>
      </text>
    </comment>
    <comment ref="E601" authorId="0" shapeId="0">
      <text>
        <r>
          <rPr>
            <sz val="8"/>
            <color theme="1"/>
            <rFont val="Calibri"/>
            <family val="2"/>
            <scheme val="minor"/>
          </rPr>
          <t>Comprende los recursos destinados a la adquisición de derechos financieros, los cuales brindan a su propietario el derecho a recibir fondos u otros recursos de otra unidad.</t>
        </r>
      </text>
    </comment>
    <comment ref="E602" authorId="0" shapeId="0">
      <text>
        <r>
          <rPr>
            <sz val="8"/>
            <color indexed="81"/>
            <rFont val="Tahoma"/>
            <family val="2"/>
          </rPr>
          <t>Comprende los recursos financieros concedidos  a instituciones del sector público en calidad de préstamo, para el desarrollo de objetivos de política. Entiéndase como préstamo, todo instrumento financiero que se crea cuando un acreedor entrega fondos directamente a un deudor y recibe un documento no negociable como evidencia del activo.</t>
        </r>
      </text>
    </comment>
    <comment ref="E609" authorId="0" shapeId="0">
      <text>
        <r>
          <rPr>
            <sz val="8"/>
            <color indexed="81"/>
            <rFont val="Tahoma"/>
            <family val="2"/>
          </rPr>
          <t>Comprende los recursos destinados a la adquisición de acciones. Las acciones son todos los instrumentos y registros que reconocen derechos sobre el valor residual de una empresa, una vez se hayan satisfecho los derechos de todos los acreedores.</t>
        </r>
      </text>
    </comment>
    <comment ref="E610" authorId="0" shapeId="0">
      <text>
        <r>
          <rPr>
            <sz val="8"/>
            <color indexed="81"/>
            <rFont val="Tahoma"/>
            <family val="2"/>
          </rPr>
          <t>Comprende los recursos destinados a la adquisición de participaciones de capital. Las participaciones de capital son las participaciones que el Establecimiento Público tiene en sociedades que no se encuentran divididas en acciones.</t>
        </r>
      </text>
    </comment>
    <comment ref="E611" authorId="0" shapeId="0">
      <text>
        <r>
          <rPr>
            <sz val="8"/>
            <color theme="1"/>
            <rFont val="Tahoma"/>
            <family val="2"/>
          </rPr>
          <t>Son los gastos asociados a una obligación de pago adquirida por el Establecimiento Público, pero que está sustentada en el recaudo previo de los recursos. Los gastos por disminución de pasivos se caracterizan por no afectar el patrimonio de la unidad institucional.</t>
        </r>
      </text>
    </comment>
    <comment ref="E612" authorId="0" shapeId="0">
      <text>
        <r>
          <rPr>
            <sz val="8"/>
            <color indexed="81"/>
            <rFont val="Tahoma"/>
            <family val="2"/>
          </rPr>
          <t xml:space="preserve">Son los gastos asociados a la devolución del ahorro forzoso que deben hacer los trabajadores con el fin de cubrir o prever las necesidades que se originan al momento de quedar cesante. La devolución de cesantías se causa por regla general, al momento de la terminación del contrato de trabajo; y de manera excepcional, como simple anticipo para pagar, adquirir, construir o liberar gravámenes de bienes raíces destinados a la vivienda del trabajador o para financiar o pagar matrículas y demás conceptos de educación del trabajador, cónyuge, compañero permanente e hijos
</t>
        </r>
        <r>
          <rPr>
            <u/>
            <sz val="8"/>
            <color indexed="81"/>
            <rFont val="Tahoma"/>
            <family val="2"/>
          </rPr>
          <t>SOLO APLICA PARA LOS ÓRGANOS DEL PGN QUE ADMINISTREN SUS PROPIOS FONDOS DE SEGUROS SOCIALES.</t>
        </r>
      </text>
    </comment>
    <comment ref="E613" authorId="0" shapeId="0">
      <text>
        <r>
          <rPr>
            <sz val="8"/>
            <color indexed="81"/>
            <rFont val="Tahoma"/>
            <family val="2"/>
          </rPr>
          <t>Son los gastos asociados a la devolución de los recursos que reciben algunos Establecimientos Públicos por concepto de ahorros hacen sus trabajadores de manera voluntaria.</t>
        </r>
      </text>
    </comment>
    <comment ref="E614" authorId="0" shapeId="0">
      <text>
        <r>
          <rPr>
            <sz val="8"/>
            <color theme="1"/>
            <rFont val="Tahoma"/>
            <family val="2"/>
          </rPr>
          <t>La devolución de depósito en prenda comprende el reintegro que aplique sobre depósito original en prenda en contratos de arrendamiento o disposición no remunerada de activos fijos del Estado.</t>
        </r>
      </text>
    </comment>
    <comment ref="E615" authorId="0" shapeId="0">
      <text>
        <r>
          <rPr>
            <sz val="8"/>
            <color theme="1"/>
            <rFont val="Tahoma"/>
            <family val="2"/>
          </rPr>
          <t xml:space="preserve">Partida para uso del administrador tributario en la que se incorporan los saldos a favor generados en declaraciones del impuesto sobre la renta e IVA, en los casos en que estos no sean compensados mediante otro instrumento como los Títulos de devolución de Impuestos -TIDIS o contra el impuesto a cargo. </t>
        </r>
      </text>
    </comment>
    <comment ref="E616" authorId="0" shapeId="0">
      <text>
        <r>
          <rPr>
            <sz val="8"/>
            <color indexed="81"/>
            <rFont val="Tahoma"/>
            <family val="2"/>
          </rPr>
          <t xml:space="preserve">Comprende el gasto por tributos, multas, sanciones e intereses de mora, que por mandato legal deben atender los órganos del PGN. Entiéndase por tributos, las prestaciones pecuniarias establecidas por una autoridad estatal, en ejercicio de su poder de imperio, para el cumplimiento de sus fines. </t>
        </r>
      </text>
    </comment>
    <comment ref="E617" authorId="0" shapeId="0">
      <text>
        <r>
          <rPr>
            <sz val="8"/>
            <color indexed="81"/>
            <rFont val="Tahoma"/>
            <family val="2"/>
          </rPr>
          <t>Son los gastos asociados a pagos obligatorios que debe realizar el Establecimiento Público a la Nación, Municipio o Departamento, sin que exista una retribución particular por parte de los mismos, en función de su condición de contribuyente o sujeto pasivo de un impuesto nacional o territorial.</t>
        </r>
      </text>
    </comment>
    <comment ref="E618" authorId="0" shapeId="0">
      <text>
        <r>
          <rPr>
            <sz val="8"/>
            <color indexed="81"/>
            <rFont val="Tahoma"/>
            <family val="2"/>
          </rPr>
          <t>Son los gastos asociados a pagos obligatorios que debe realizar un órgano del PGN a la Nación, sin que exista una retribución particular por parte de la misma, en función de su condición de contribuyente o sujeto pasivo de un impuesto nacional.</t>
        </r>
      </text>
    </comment>
    <comment ref="E619" authorId="0" shapeId="0">
      <text>
        <r>
          <rPr>
            <sz val="8"/>
            <color indexed="81"/>
            <rFont val="Tahoma"/>
            <family val="2"/>
          </rPr>
          <t>Comprende el gasto por el impuesto nacional al consumo el cual, tiene como hecho generador la prestación o la venta al consumidor final o la importación por parte del consumidor final, de los siguientes servicios y bienes:
• La prestación de los servicios de telefonía móvil, internet y navegación móvil, y servicio de datos.
• Las ventas de algunos bienes corporales muebles, de producción doméstica o importados.
• El servicio de expendio de comidas y bebidas preparadas en restaurantes, cafeterías, autoservicios, heladerías, fruterías, pastelerías y panaderías para consumo en el lugar, para ser llevadas por el comprador o entregadas a domicilio, los servicios de alimentación bajo contrato, y el servicio de expendio de comidas y bebidas alcohólicas para consumo dentro de bares, tabernas y discotecas, ya sea que involucren o no actividades bajo franquicia, concesión, regalía, autorización o cualquier otro sistema que implique la explotación de intangibles.</t>
        </r>
      </text>
    </comment>
    <comment ref="E620" authorId="0" shapeId="0">
      <text>
        <r>
          <rPr>
            <sz val="8"/>
            <color indexed="81"/>
            <rFont val="Tahoma"/>
            <family val="2"/>
          </rPr>
          <t>Son los gastos asociados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t>
        </r>
      </text>
    </comment>
    <comment ref="E621" authorId="0" shapeId="0">
      <text>
        <r>
          <rPr>
            <sz val="8"/>
            <color indexed="81"/>
            <rFont val="Tahoma"/>
            <family val="2"/>
          </rPr>
          <t>Son los gastos asociados al pago del impuesto sobre la renta y complementarios integrado por los impuestos de renta y los complementarios de ganancias ocasionales y remesas.</t>
        </r>
      </text>
    </comment>
    <comment ref="E622" authorId="0" shapeId="0">
      <text>
        <r>
          <rPr>
            <sz val="8"/>
            <color indexed="81"/>
            <rFont val="Tahoma"/>
            <family val="2"/>
          </rPr>
          <t>Son los gastos asociados al pago del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r>
      </text>
    </comment>
    <comment ref="E623" authorId="0" shapeId="0">
      <text>
        <r>
          <rPr>
            <sz val="8"/>
            <color indexed="81"/>
            <rFont val="Tahoma"/>
            <family val="2"/>
          </rPr>
          <t>Son los gastos asociados a pagos obligatorios que debe realizar un órgano del PGN a un municipio, departamento o distrito, sin que exista una retribución particular por parte de los mismos, en función de su condición de contribuyente o sujeto pasivo de un impuesto de orden territorial.</t>
        </r>
      </text>
    </comment>
    <comment ref="E624" authorId="0" shapeId="0">
      <text>
        <r>
          <rPr>
            <sz val="8"/>
            <color indexed="81"/>
            <rFont val="Tahoma"/>
            <family val="2"/>
          </rPr>
          <t>Son los gastos asociados al pago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los órganos del PGN tenedores de bienes inmuebles que no sean de uso público o que sean tenedores del título de arrendamiento, uso, usufructo y otra forma de explotación comercial de un bien de uso público ocupado por establecimientos mercantiles (Ley 1450 de 2011).
Incluye la sobretasa del impuesto predial con destino al servicio de alumbrado público.</t>
        </r>
      </text>
    </comment>
    <comment ref="E625" authorId="0" shapeId="0">
      <text>
        <r>
          <rPr>
            <sz val="8"/>
            <color indexed="81"/>
            <rFont val="Tahoma"/>
            <family val="2"/>
          </rPr>
          <t>Comprende el gasto por el impuesto de delineación urbana, cuyo hecho generador lo constituye la expedición de licencias para la construcción, ampliación, modificación, adecuación y reparación de obras y urbanización de terrenos que sean de propiedad de los órganos del PGN.</t>
        </r>
      </text>
    </comment>
    <comment ref="E626" authorId="0" shapeId="0">
      <text>
        <r>
          <rPr>
            <sz val="8"/>
            <color indexed="81"/>
            <rFont val="Tahoma"/>
            <family val="2"/>
          </rPr>
          <t>Son los gastos asociados al pago del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r>
      </text>
    </comment>
    <comment ref="E627" authorId="0" shapeId="0">
      <text>
        <r>
          <rPr>
            <sz val="8"/>
            <color indexed="81"/>
            <rFont val="Tahoma"/>
            <family val="2"/>
          </rPr>
          <t>Son los gastos asociados al pago del impuesto de alumbrado público, cuyo hecho generador es el beneficio por la prestación del servicio de alumbrado público.
No incluye: Sobretasa del impuesto predial con destino al servicio de alumbrado público.</t>
        </r>
      </text>
    </comment>
    <comment ref="E628" authorId="0" shapeId="0">
      <text>
        <r>
          <rPr>
            <sz val="8"/>
            <color indexed="81"/>
            <rFont val="Tahoma"/>
            <family val="2"/>
          </rPr>
          <t>Comprende el gasto por el impuesto de registro, cuyo hecho generador lo constituye la inscripción de actos, contratos o negocios jurídicos documentales en los cuales sean parte o beneficiarios los órganos del PGN y que, de conformidad con las disposiciones legales, deban registrarse en las Oficinas de Registro de Instrumentos Públicos o en las Cámaras de Comercio.</t>
        </r>
      </text>
    </comment>
    <comment ref="E629" authorId="0" shapeId="0">
      <text>
        <r>
          <rPr>
            <sz val="8"/>
            <color theme="1"/>
            <rFont val="Tahoma"/>
            <family val="2"/>
          </rPr>
          <t>Son los gastos asociados a pagos obligatorios que debe realizar un órgano del PGN a otro gobierno en calidad de contribuyente, cuando se desarrollan actividades que así lo obliguen con dicha nación y sin que exista una retribución particular por parte de ese Estado.</t>
        </r>
      </text>
    </comment>
    <comment ref="E630" authorId="0" shapeId="0">
      <text>
        <r>
          <rPr>
            <sz val="8"/>
            <color indexed="81"/>
            <rFont val="Tahoma"/>
            <family val="2"/>
          </rPr>
          <t xml:space="preserve">Son los gastos asociados a pagos obligatorios que realiza un órgano del PGN, en calidad de contribuyente, a favor de un gobierno extranjero, cuando se desarrollan actividades que así lo obliguen con dicha nación y sin que exista una retribución particular por parte de ese Estado. </t>
        </r>
      </text>
    </comment>
    <comment ref="E631" authorId="0" shapeId="0">
      <text>
        <r>
          <rPr>
            <sz val="8"/>
            <color indexed="81"/>
            <rFont val="Tahoma"/>
            <family val="2"/>
          </rPr>
          <t xml:space="preserve">Son los gastos asociados al pago de estampillas. Las estampillas pertenecen a una especie de tasas parafiscales, dado que cumplen con las siguientes características:
· Constituyen un gravamen cuyo pago obligatorio deben realizar los usuarios de algunas operaciones o actividades que se realizan frente a organismos de carácter público;
· Son de carácter excepcional en cuanto al sujeto pasivo del tributo;
· Los recursos se revierten en beneficio de un sector específico; y
· Están destinados a sufragar gastos en que incurran las entidades que desarrollan o prestan un servicio público, como función propia del Estado. </t>
        </r>
      </text>
    </comment>
    <comment ref="E632" authorId="0" shapeId="0">
      <text>
        <r>
          <rPr>
            <sz val="8"/>
            <color indexed="81"/>
            <rFont val="Tahoma"/>
            <family val="2"/>
          </rPr>
          <t>Son los gastos asociados al pago por la prestación directa y efectiva de un servicio público individualizado y específico (tasa); o al pago de un bien o servicio ofrecido por un órgano del PGN en cumplimiento de su función regulatoria (derecho administrativo).</t>
        </r>
      </text>
    </comment>
    <comment ref="E633" authorId="0" shapeId="0">
      <text>
        <r>
          <rPr>
            <sz val="8"/>
            <color theme="1"/>
            <rFont val="Tahoma"/>
            <family val="2"/>
          </rPr>
          <t xml:space="preserve">Son los gastos asociados al pago de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t>
        </r>
        <r>
          <rPr>
            <sz val="8"/>
            <color indexed="81"/>
            <rFont val="Tahoma"/>
            <family val="2"/>
          </rPr>
          <t>No incluye: Contribuciones sociales ni contribuciones asociadas a la nómina.</t>
        </r>
      </text>
    </comment>
    <comment ref="E634" authorId="0" shapeId="0">
      <text>
        <r>
          <rPr>
            <sz val="8"/>
            <color indexed="81"/>
            <rFont val="Tahoma"/>
            <family val="2"/>
          </rPr>
          <t xml:space="preserve">Son los gastos asociados al pago de la tarifa de control fiscal que cobra la Contraloría General de la República (CGR) a los organismos y entidades fiscalizadas, con el fin de asegurar su financiamiento de manera autónoma. </t>
        </r>
      </text>
    </comment>
    <comment ref="E635" authorId="0" shapeId="0">
      <text>
        <r>
          <rPr>
            <sz val="8"/>
            <color indexed="81"/>
            <rFont val="Tahoma"/>
            <family val="2"/>
          </rPr>
          <t>Son los gastos asociados al pago de la contribución que exige la Superintendencia Financiera de Colombia a las entidades vigiladas, con el fin de asegurar su financiamiento de manera autónoma.</t>
        </r>
      </text>
    </comment>
    <comment ref="E636" authorId="0" shapeId="0">
      <text>
        <r>
          <rPr>
            <sz val="8"/>
            <color indexed="81"/>
            <rFont val="Tahoma"/>
            <family val="2"/>
          </rPr>
          <t>Son los gastos asociados al pago del gravamen que genera los beneficios adquiridos por obras de interés público o por proyectos de infraestructura que realiza la</t>
        </r>
        <r>
          <rPr>
            <b/>
            <sz val="8"/>
            <color indexed="81"/>
            <rFont val="Tahoma"/>
            <family val="2"/>
          </rPr>
          <t xml:space="preserve"> Nación</t>
        </r>
        <r>
          <rPr>
            <sz val="8"/>
            <color indexed="81"/>
            <rFont val="Tahoma"/>
            <family val="2"/>
          </rPr>
          <t>. Dicha contribución se establece como un mecanismo de recuperación de los costos o como participación de los beneficios generados y recae sobre Ios bienes inmuebles que se afecten con la ejecución de las obras.</t>
        </r>
      </text>
    </comment>
    <comment ref="E637" authorId="0" shapeId="0">
      <text>
        <r>
          <rPr>
            <sz val="8"/>
            <color indexed="81"/>
            <rFont val="Tahoma"/>
            <family val="2"/>
          </rPr>
          <t>Son los gastos asociados al gravamen sobre las propiedades raíces que se benefician con las obras de interés público que ejecutan los</t>
        </r>
        <r>
          <rPr>
            <b/>
            <sz val="8"/>
            <color indexed="81"/>
            <rFont val="Tahoma"/>
            <family val="2"/>
          </rPr>
          <t xml:space="preserve"> municipios</t>
        </r>
        <r>
          <rPr>
            <sz val="8"/>
            <color indexed="81"/>
            <rFont val="Tahoma"/>
            <family val="2"/>
          </rPr>
          <t>, como la limpieza y canalización de ríos, la construcción de diques para evitar inundaciones, la desecación de lagos, pantanos y tierras anegadizas, regadíos y otras análogas.</t>
        </r>
      </text>
    </comment>
    <comment ref="E638" authorId="0" shapeId="0">
      <text>
        <r>
          <rPr>
            <sz val="8"/>
            <color theme="1"/>
            <rFont val="Tahoma"/>
            <family val="2"/>
          </rPr>
          <t>Son los gastos asociados al pago de penalidades pecuniarias que se derivan del poder punitivo del Estado, y que se establecen por el incumplimiento de leyes o normas administrativas, con el fin de prevenir un comportamiento considerado indeseable.
Esta cuenta incluye también el pago de los intereses de mora generados como resarcimiento tarifado o indemnización a los perjuicios que padece el acreedor por no tener consigo el dinero en la oportunidad debida.</t>
        </r>
      </text>
    </comment>
    <comment ref="E639" authorId="0" shapeId="0">
      <text>
        <r>
          <rPr>
            <sz val="8"/>
            <color indexed="81"/>
            <rFont val="Tahoma"/>
            <family val="2"/>
          </rPr>
          <t>Corresponde al pago de amortizaciones, intereses y otros gastos asociados a los recursos de crédito contraídos con agentes públicos o privados (bancos comerciales, inversionistas, entidades de fomento, etc.) con residencia fuera de Colombia.</t>
        </r>
      </text>
    </comment>
    <comment ref="E640" authorId="0" shapeId="0">
      <text>
        <r>
          <rPr>
            <sz val="8"/>
            <color indexed="81"/>
            <rFont val="Tahoma"/>
            <family val="2"/>
          </rPr>
          <t xml:space="preserve">Corresponde a los pagos realizados por concepto de amortizaciones de recursos de crédito externo. Su pago genera una redención o extinción gradual de la obligación (amortización de empréstitos) contratada. </t>
        </r>
      </text>
    </comment>
    <comment ref="E641" authorId="0" shapeId="0">
      <text>
        <r>
          <rPr>
            <sz val="8"/>
            <color indexed="81"/>
            <rFont val="Tahoma"/>
            <family val="2"/>
          </rPr>
          <t xml:space="preserve">Incluye el pago de las amortizaciones de la deuda pública externa contraída por medio de un título de deuda. </t>
        </r>
      </text>
    </comment>
    <comment ref="E643" authorId="0" shapeId="0">
      <text>
        <r>
          <rPr>
            <sz val="8"/>
            <color indexed="81"/>
            <rFont val="Tahoma"/>
            <family val="2"/>
          </rPr>
          <t>Incluye el pago del principal de la deuda pública externa adquirida por medio de préstamos.</t>
        </r>
      </text>
    </comment>
    <comment ref="E648" authorId="0" shapeId="0">
      <text>
        <r>
          <rPr>
            <sz val="8"/>
            <color indexed="81"/>
            <rFont val="Tahoma"/>
            <family val="2"/>
          </rPr>
          <t>Es el pago del principal, por concepto de deuda externa a través de la Cuenta Especial de Deuda Externa (CEDE); en la cual el gobierno nacional asume, en su papel de garante, el pago de los mismos, adquiriendo un derecho efectivo frente al deudor original.</t>
        </r>
      </text>
    </comment>
    <comment ref="E649" authorId="0" shapeId="0">
      <text>
        <r>
          <rPr>
            <sz val="8"/>
            <color indexed="81"/>
            <rFont val="Tahoma"/>
            <family val="2"/>
          </rPr>
          <t>Incluye el pago del principal de otras cuentas por pagar. Por ejemplo, la deuda pública contratada con proveedores extranjeros, para el pago en un plazo establecido de la adquisición de bienes y servicios.</t>
        </r>
      </text>
    </comment>
    <comment ref="E651" authorId="0" shapeId="0">
      <text>
        <r>
          <rPr>
            <sz val="8"/>
            <color indexed="81"/>
            <rFont val="Tahoma"/>
            <family val="2"/>
          </rPr>
          <t>Corresponde a los pagos realizados por concepto de intereses de la deuda pública externa.
No incluye: Comisiones, cargos por servicios y otros cargos cobrados por los agentes financieros en su labor de intermediación.</t>
        </r>
      </text>
    </comment>
    <comment ref="E652" authorId="0" shapeId="0">
      <text>
        <r>
          <rPr>
            <sz val="8"/>
            <color indexed="81"/>
            <rFont val="Tahoma"/>
            <family val="2"/>
          </rPr>
          <t xml:space="preserve">Incluye el pago de lntereses de la deuda pública externa contraída por medio de un título de deuda. </t>
        </r>
      </text>
    </comment>
    <comment ref="E654" authorId="0" shapeId="0">
      <text>
        <r>
          <rPr>
            <sz val="8"/>
            <color indexed="81"/>
            <rFont val="Tahoma"/>
            <family val="2"/>
          </rPr>
          <t>Incluye el pago de intereses de la deuda pública externa adquirida a través de préstamos.</t>
        </r>
      </text>
    </comment>
    <comment ref="E660" authorId="0" shapeId="0">
      <text>
        <r>
          <rPr>
            <sz val="8"/>
            <color indexed="81"/>
            <rFont val="Tahoma"/>
            <family val="2"/>
          </rPr>
          <t>Incluye el pago de los intereses correspondientes a otras cuentas por pagar con unidades extranjeras.</t>
        </r>
      </text>
    </comment>
    <comment ref="E661" authorId="0" shapeId="0">
      <text>
        <r>
          <rPr>
            <sz val="8"/>
            <color indexed="81"/>
            <rFont val="Tahoma"/>
            <family val="2"/>
          </rPr>
          <t xml:space="preserve">Corresponde a los pagos realizados por concepto de comisiones y otros cargos cobrados por los agentes financieros en su labor de intermediación.
</t>
        </r>
        <r>
          <rPr>
            <u/>
            <sz val="8"/>
            <color indexed="81"/>
            <rFont val="Tahoma"/>
            <family val="2"/>
          </rPr>
          <t>AHORA SE SEPARAN DE LOS PAGOS DE INTERESES</t>
        </r>
      </text>
    </comment>
    <comment ref="E662" authorId="0" shapeId="0">
      <text>
        <r>
          <rPr>
            <sz val="8"/>
            <color indexed="81"/>
            <rFont val="Tahoma"/>
            <family val="2"/>
          </rPr>
          <t>Corresponde al pago de comisiones y otros cargos de la deuda pública externa adquirida por medio de títulos de deuda.</t>
        </r>
      </text>
    </comment>
    <comment ref="E664" authorId="0" shapeId="0">
      <text>
        <r>
          <rPr>
            <sz val="8"/>
            <color indexed="81"/>
            <rFont val="Tahoma"/>
            <family val="2"/>
          </rPr>
          <t>Incluye el pago de comisiones y otros cargos de la deuda pública externa adquirida a través de préstamos.</t>
        </r>
      </text>
    </comment>
    <comment ref="E669" authorId="0" shapeId="0">
      <text>
        <r>
          <rPr>
            <sz val="8"/>
            <color indexed="81"/>
            <rFont val="Tahoma"/>
            <family val="2"/>
          </rPr>
          <t>Es el pago de las comisiones y otros gastos , por concepto de deuda externa a través de la Cuenta Especial de Deuda Externa (CEDE); en la cual el gobierno nacional asume, en su papel de garante, el pago de los mismos, adquiriendo un derecho efectivo frente al deudor original.</t>
        </r>
      </text>
    </comment>
    <comment ref="E670" authorId="0" shapeId="0">
      <text>
        <r>
          <rPr>
            <sz val="8"/>
            <color indexed="81"/>
            <rFont val="Tahoma"/>
            <family val="2"/>
          </rPr>
          <t xml:space="preserve">Incluye el pago de comisiones y otros cargos de la deuda pública externa correspondiente a otras cuentas por pagar. </t>
        </r>
      </text>
    </comment>
    <comment ref="E671" authorId="0" shapeId="0">
      <text>
        <r>
          <rPr>
            <sz val="8"/>
            <color indexed="81"/>
            <rFont val="Tahoma"/>
            <family val="2"/>
          </rPr>
          <t>Corresponde al pago de amortizaciones e intereses asociados a los recursos de crédito contraídos con agentes nacionales, a través de préstamos u otras operaciones financieras ordinarias.</t>
        </r>
      </text>
    </comment>
    <comment ref="E672" authorId="0" shapeId="0">
      <text>
        <r>
          <rPr>
            <sz val="8"/>
            <color indexed="81"/>
            <rFont val="Tahoma"/>
            <family val="2"/>
          </rPr>
          <t xml:space="preserve">Corresponde a los pagos realizados por concepto de amortizaciones de recursos de crédito interno. Su pago genera una redención o extinción gradual de la obligación (amortización de empréstitos) contratada. </t>
        </r>
      </text>
    </comment>
    <comment ref="E673" authorId="0" shapeId="0">
      <text>
        <r>
          <rPr>
            <sz val="8"/>
            <color indexed="81"/>
            <rFont val="Tahoma"/>
            <family val="2"/>
          </rPr>
          <t xml:space="preserve">Incluye el pago de las amortizaciones de la deuda pública interna contraída por medio de un título de deuda. </t>
        </r>
      </text>
    </comment>
    <comment ref="E674" authorId="0" shapeId="0">
      <text>
        <r>
          <rPr>
            <sz val="8"/>
            <color indexed="81"/>
            <rFont val="Tahoma"/>
            <family val="2"/>
          </rPr>
          <t>Comprende el gasto por amortizaciones de los títulos de deuda pública (bonos y demás valores de contenido crediticio) que emiten las entidades estatales en el mercado local de capitales, con plazo para su rendición.</t>
        </r>
      </text>
    </comment>
    <comment ref="E675" authorId="0" shapeId="0">
      <text>
        <r>
          <rPr>
            <sz val="8"/>
            <color indexed="81"/>
            <rFont val="Tahoma"/>
            <family val="2"/>
          </rPr>
          <t>Es el pago del principal de la deuda pública interna adquirida por medio de préstamos.</t>
        </r>
      </text>
    </comment>
    <comment ref="E676" authorId="0" shapeId="0">
      <text>
        <r>
          <rPr>
            <sz val="8"/>
            <color indexed="81"/>
            <rFont val="Tahoma"/>
            <family val="2"/>
          </rPr>
          <t>Corresponde al pago del principal de la deuda adquirida con la nación, por medio de préstamos.</t>
        </r>
      </text>
    </comment>
    <comment ref="E677" authorId="0" shapeId="0">
      <text>
        <r>
          <rPr>
            <sz val="8"/>
            <color indexed="81"/>
            <rFont val="Tahoma"/>
            <family val="2"/>
          </rPr>
          <t>Incluye el pago del principal de la deuda adquirida por medio de préstamos con las entidades financieras.</t>
        </r>
      </text>
    </comment>
    <comment ref="E678" authorId="0" shapeId="0">
      <text>
        <r>
          <rPr>
            <sz val="8"/>
            <color indexed="81"/>
            <rFont val="Tahoma"/>
            <family val="2"/>
          </rPr>
          <t>Incluye el pago del principal de otras cuentas por pagar. Por ejemplo, la deuda pública contratada con proveedores nacionales, para el pago en un plazo establecido de la adquisición de bienes y servicios.</t>
        </r>
      </text>
    </comment>
    <comment ref="E680" authorId="0" shapeId="0">
      <text>
        <r>
          <rPr>
            <sz val="8"/>
            <color indexed="81"/>
            <rFont val="Tahoma"/>
            <family val="2"/>
          </rPr>
          <t>Corresponde a los pagos realizados por concepto de intereses de la deuda pública interna.
No incluye: Comisiones, cargos por servicios y otros cargos cobrados por los agentes financieros en su labor de intermediación.</t>
        </r>
      </text>
    </comment>
    <comment ref="E681" authorId="0" shapeId="0">
      <text>
        <r>
          <rPr>
            <sz val="8"/>
            <color indexed="81"/>
            <rFont val="Tahoma"/>
            <family val="2"/>
          </rPr>
          <t>Incluye el pago de lntereses de la deuda pública interna contraída por medio de un título de deuda.</t>
        </r>
      </text>
    </comment>
    <comment ref="E683" authorId="0" shapeId="0">
      <text>
        <r>
          <rPr>
            <sz val="8"/>
            <color indexed="81"/>
            <rFont val="Tahoma"/>
            <family val="2"/>
          </rPr>
          <t>Comprende el gasto por intereses que se reconocen por préstamos transitorios de los recursos de los fondos que administra la Dirección General de Crédito Público y Tesoro Nacional.</t>
        </r>
      </text>
    </comment>
    <comment ref="E684" authorId="0" shapeId="0">
      <text>
        <r>
          <rPr>
            <sz val="8"/>
            <color indexed="81"/>
            <rFont val="Tahoma"/>
            <family val="2"/>
          </rPr>
          <t>Es el pago de los intereses de la deuda pública interna adquirida por medio de préstamos.</t>
        </r>
      </text>
    </comment>
    <comment ref="E687" authorId="0" shapeId="0">
      <text>
        <r>
          <rPr>
            <sz val="8"/>
            <color indexed="81"/>
            <rFont val="Tahoma"/>
            <family val="2"/>
          </rPr>
          <t>Incluye el pago de los intereses correspondientes a otras cuentas por pagar con unidades connacionales.</t>
        </r>
      </text>
    </comment>
    <comment ref="E688" authorId="0" shapeId="0">
      <text>
        <r>
          <rPr>
            <sz val="8"/>
            <color indexed="81"/>
            <rFont val="Tahoma"/>
            <family val="2"/>
          </rPr>
          <t xml:space="preserve">Corresponde a los pagos realizados por concepto de comisiones y otros cargos cobrados por los agentes financieros en su labor de intermediación.
</t>
        </r>
        <r>
          <rPr>
            <u/>
            <sz val="8"/>
            <color indexed="81"/>
            <rFont val="Tahoma"/>
            <family val="2"/>
          </rPr>
          <t>AHORA SE SEPARAN DE LOS PAGOS DE INTERESES</t>
        </r>
      </text>
    </comment>
    <comment ref="E689" authorId="0" shapeId="0">
      <text>
        <r>
          <rPr>
            <sz val="8"/>
            <color indexed="81"/>
            <rFont val="Tahoma"/>
            <family val="2"/>
          </rPr>
          <t>Corresponde al pago de comisiones y otros cargos de la deuda pública interna adquirida por medio de títulos de deuda.</t>
        </r>
      </text>
    </comment>
    <comment ref="E691" authorId="0" shapeId="0">
      <text>
        <r>
          <rPr>
            <sz val="8"/>
            <color indexed="81"/>
            <rFont val="Tahoma"/>
            <family val="2"/>
          </rPr>
          <t>Incluye el pago de comisiones y otros cargos de la deuda pública interna adquirida a través de préstamos.</t>
        </r>
      </text>
    </comment>
    <comment ref="E693" authorId="0" shapeId="0">
      <text>
        <r>
          <rPr>
            <sz val="8"/>
            <color indexed="81"/>
            <rFont val="Tahoma"/>
            <family val="2"/>
          </rPr>
          <t>Incluye el pago de las comisiones y otros gastos correspondientes a otras cuentas por pagar con unidades connacionales.</t>
        </r>
      </text>
    </comment>
    <comment ref="E694" authorId="0" shapeId="0">
      <text>
        <r>
          <rPr>
            <sz val="8"/>
            <color indexed="81"/>
            <rFont val="Tahoma"/>
            <family val="2"/>
          </rPr>
          <t>Corresponde a los aportes de recursos al Fondo de Contingencias de las Entidades Estatales creado por la Ley 448 de 1998. Están obligados a realizar estos aportes: La Nación, los establecimientos públicos, las empresas industriales y comerciales del Estado, las sociedades de economía mixta, las unidades administrativas especiales con personería jurídica, las corporaciones autónomas regionales, los departamentos, municipios y distritos, y las empresas de servicios públicos oficiales y mixtos.</t>
        </r>
      </text>
    </comment>
  </commentList>
</comments>
</file>

<file path=xl/comments4.xml><?xml version="1.0" encoding="utf-8"?>
<comments xmlns="http://schemas.openxmlformats.org/spreadsheetml/2006/main">
  <authors>
    <author>Rosa Angelica Blanco Pinzon</author>
    <author>saul</author>
    <author>Lelio Rodriguez Pabon</author>
  </authors>
  <commentList>
    <comment ref="B5" authorId="0" shapeId="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text>
        <r>
          <rPr>
            <sz val="9"/>
            <color indexed="81"/>
            <rFont val="Tahoma"/>
            <family val="2"/>
          </rPr>
          <t>El nombre de la unidad ejecutora se desplegará automáticamente después de seleccionar la sección.</t>
        </r>
      </text>
    </comment>
    <comment ref="L13" authorId="0" shapeId="0">
      <text>
        <r>
          <rPr>
            <sz val="10"/>
            <color indexed="81"/>
            <rFont val="Tahoma"/>
            <family val="2"/>
          </rPr>
          <t>Las celdas habilitadas en este concepto (y en otros específicos) contienen comentarios para guiar la clasificación.</t>
        </r>
      </text>
    </comment>
    <comment ref="L15" authorId="2" shapeId="0">
      <text>
        <r>
          <rPr>
            <sz val="9"/>
            <color indexed="81"/>
            <rFont val="Tahoma"/>
            <family val="2"/>
          </rPr>
          <t>Aportes al SENA, ICBF, ESAP</t>
        </r>
      </text>
    </comment>
    <comment ref="N21" authorId="2" shapeId="0">
      <text>
        <r>
          <rPr>
            <sz val="9"/>
            <color indexed="81"/>
            <rFont val="Tahoma"/>
            <family val="2"/>
          </rPr>
          <t>Elementos militares
de un solo uso</t>
        </r>
      </text>
    </comment>
    <comment ref="K23" authorId="2" shapeId="0">
      <text>
        <r>
          <rPr>
            <sz val="9"/>
            <color indexed="81"/>
            <rFont val="Tahoma"/>
            <family val="2"/>
          </rPr>
          <t>Pensiones y programas de asistencia social.</t>
        </r>
      </text>
    </comment>
    <comment ref="L23" authorId="2" shapeId="0">
      <text>
        <r>
          <rPr>
            <sz val="9"/>
            <color indexed="81"/>
            <rFont val="Tahoma"/>
            <family val="2"/>
          </rPr>
          <t>A instituciones sin ánimo de lucro, becas, sentencias, entre otros.</t>
        </r>
      </text>
    </comment>
    <comment ref="N23" authorId="2" shapeId="0">
      <text>
        <r>
          <rPr>
            <sz val="9"/>
            <color indexed="81"/>
            <rFont val="Tahoma"/>
            <family val="2"/>
          </rPr>
          <t>A productores de mercado que se distribuyen directamente a los hogares</t>
        </r>
      </text>
    </comment>
    <comment ref="L25" authorId="2" shapeId="0">
      <text>
        <r>
          <rPr>
            <sz val="9"/>
            <color indexed="81"/>
            <rFont val="Tahoma"/>
            <family val="2"/>
          </rPr>
          <t>Para pago de deuda o intereses.</t>
        </r>
      </text>
    </comment>
    <comment ref="L33" authorId="0" shapeId="0">
      <text>
        <r>
          <rPr>
            <sz val="9"/>
            <color indexed="81"/>
            <rFont val="Tahoma"/>
            <family val="2"/>
          </rPr>
          <t>Impuestos</t>
        </r>
      </text>
    </comment>
  </commentList>
</comments>
</file>

<file path=xl/sharedStrings.xml><?xml version="1.0" encoding="utf-8"?>
<sst xmlns="http://schemas.openxmlformats.org/spreadsheetml/2006/main" count="4444" uniqueCount="1742">
  <si>
    <t xml:space="preserve">MINISTERIO DE HACIENDA Y CRÉDITO PÚBLICO </t>
  </si>
  <si>
    <t xml:space="preserve">Ingresos corrientes </t>
  </si>
  <si>
    <t>Ingresos no tributarios</t>
  </si>
  <si>
    <t>Contribuciones</t>
  </si>
  <si>
    <t>Venta de bienes y servicios</t>
  </si>
  <si>
    <t>Ventas incidentales de establecimiento no de mercado</t>
  </si>
  <si>
    <t>Transferencias corrientes</t>
  </si>
  <si>
    <t xml:space="preserve">Recursos de capital </t>
  </si>
  <si>
    <t xml:space="preserve">Disposición de activos financieros </t>
  </si>
  <si>
    <t>Rendimientos financieros</t>
  </si>
  <si>
    <t>Gobiernos</t>
  </si>
  <si>
    <t>Organismos multilaterales</t>
  </si>
  <si>
    <t>Proveedores</t>
  </si>
  <si>
    <t>Transferencias de capital</t>
  </si>
  <si>
    <t>Donaciones</t>
  </si>
  <si>
    <t>Indemnizaciones relacionadas con seguros no de vida</t>
  </si>
  <si>
    <t>Dividendos y utilidades por otras inversiones de capital</t>
  </si>
  <si>
    <t>Ahorro voluntario de los trabajadores</t>
  </si>
  <si>
    <t>Reintegros y otros recursos no apropiados</t>
  </si>
  <si>
    <t>Nivel</t>
  </si>
  <si>
    <t>Concepto</t>
  </si>
  <si>
    <t>Ingresos estimados (t)
1</t>
  </si>
  <si>
    <t>Ingresos estimados (t+1)
2</t>
  </si>
  <si>
    <t>SECCIÓN</t>
  </si>
  <si>
    <t>ANTEPROYECTO DE PRESUPUESTO DE INGRESOS  - VIGENCIA</t>
  </si>
  <si>
    <t>TIPO DE INGRESO REGISTRADO</t>
  </si>
  <si>
    <t>Aportes de la Nación</t>
  </si>
  <si>
    <t>Inversión</t>
  </si>
  <si>
    <t>RESUMEN PRESUPUESTO DE INGRESOS</t>
  </si>
  <si>
    <t>Ingresos Corrientes</t>
  </si>
  <si>
    <t>Recursos de Capital</t>
  </si>
  <si>
    <t>MINISTERIO DE HACIENDA Y CRÉDITO PÚBLICO</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</si>
  <si>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</si>
  <si>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</si>
  <si>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</si>
  <si>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</si>
  <si>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</si>
  <si>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</si>
  <si>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Servicios de venta y de distribución; alojamiento; servicios de suministro de comidas y bebidas; servicios de transporte; y servicios de distribución de electricidad, gas y agua</t>
  </si>
  <si>
    <t>Servicios financieros y servicios conexos, servicios inmobiliarios y servicios de leasing</t>
  </si>
  <si>
    <t>Servicios prestados a las empresas y servicios de producción</t>
  </si>
  <si>
    <t>Servicios para la comunidad, sociales y personales</t>
  </si>
  <si>
    <t>Dirección General del Presupuesto Público Nacional</t>
  </si>
  <si>
    <t>Proyectado vigencia en curso (t)</t>
  </si>
  <si>
    <t>Gastos programados (t+1)</t>
  </si>
  <si>
    <t>Vigencias Futuras aprobadas</t>
  </si>
  <si>
    <t>Total</t>
  </si>
  <si>
    <t>3= 1+2</t>
  </si>
  <si>
    <t>6= 4+5</t>
  </si>
  <si>
    <t>9= 7+8</t>
  </si>
  <si>
    <t>Recursos Propios</t>
  </si>
  <si>
    <t>Aportes de la nación</t>
  </si>
  <si>
    <t>Gastos de personal</t>
  </si>
  <si>
    <t>Planta de personal permanente</t>
  </si>
  <si>
    <t>Salario</t>
  </si>
  <si>
    <t>Factores salariales comunes</t>
  </si>
  <si>
    <t>Factores salariales especiales</t>
  </si>
  <si>
    <t>Contribuciones inherentes a la nómina</t>
  </si>
  <si>
    <t>Adquisición de bienes y servicios</t>
  </si>
  <si>
    <t>Adquisición de activos no financieros</t>
  </si>
  <si>
    <t>Activos Fijos</t>
  </si>
  <si>
    <t>Edificios y estructuras</t>
  </si>
  <si>
    <t>Maquinaria y equipo</t>
  </si>
  <si>
    <t>Otros activos fijos</t>
  </si>
  <si>
    <t>Objetos de valor</t>
  </si>
  <si>
    <t>Activos no producidos</t>
  </si>
  <si>
    <t>Materiales y suministros</t>
  </si>
  <si>
    <t>Adquisición de servicios</t>
  </si>
  <si>
    <t>Servicios de la construcción</t>
  </si>
  <si>
    <t>Servicios de alojamiento; servicios de suministro de comidas y bebidas; servicios de transporte; y servicios de distribución de electricidad, gas y agua</t>
  </si>
  <si>
    <t>Gastos reservados</t>
  </si>
  <si>
    <t xml:space="preserve">A empresas  públicas financieras </t>
  </si>
  <si>
    <t xml:space="preserve">A empresas  públicas no financieras </t>
  </si>
  <si>
    <t>A empresas privadas financieras</t>
  </si>
  <si>
    <t>A empresas privadas no financieras</t>
  </si>
  <si>
    <t>A gobiernos y organizaciones internacionales</t>
  </si>
  <si>
    <t>A gobiernos extranjeros</t>
  </si>
  <si>
    <t xml:space="preserve">A organizaciones internacionales </t>
  </si>
  <si>
    <t>A establecimientos públicos</t>
  </si>
  <si>
    <t>A entidades territoriales</t>
  </si>
  <si>
    <t>Sistema General de Participaciones</t>
  </si>
  <si>
    <t>A esquemas asociativos</t>
  </si>
  <si>
    <t>Prestaciones de asistencia social</t>
  </si>
  <si>
    <t>Prestaciones sociales relacionadas con el empleo</t>
  </si>
  <si>
    <t>Primas y comisiones relacionadas con seguros no de vida</t>
  </si>
  <si>
    <t>A instituciones sin ánimo de lucro que sirven a los hogares</t>
  </si>
  <si>
    <t>Compensaciones corrientes</t>
  </si>
  <si>
    <t xml:space="preserve">Becas y otros beneficios de educación </t>
  </si>
  <si>
    <t>A productores de mercado que distribuyen directamente a los hogares</t>
  </si>
  <si>
    <t>Sentencias y conciliaciones</t>
  </si>
  <si>
    <t>A empresas</t>
  </si>
  <si>
    <t>A entidades del gobierno</t>
  </si>
  <si>
    <t>Compensaciones de capital</t>
  </si>
  <si>
    <t>Para la adquisicion de activos no financieros</t>
  </si>
  <si>
    <t>Para la provisión de derechos de pensiones</t>
  </si>
  <si>
    <t>Gastos de comercialización y producción</t>
  </si>
  <si>
    <t>Adquisición de activos financieros</t>
  </si>
  <si>
    <t>Concesión de préstamos</t>
  </si>
  <si>
    <t>A órganos de presupuesto  nacional</t>
  </si>
  <si>
    <t>A otras entidades del gobierno general</t>
  </si>
  <si>
    <t>Disminución de pasivos</t>
  </si>
  <si>
    <t xml:space="preserve">Impuestos </t>
  </si>
  <si>
    <t>Impuesto predial</t>
  </si>
  <si>
    <t>Impuesto de registro</t>
  </si>
  <si>
    <t>Cuota de fiscalización y auditaje</t>
  </si>
  <si>
    <t>Servicio de la deuda pública externa</t>
  </si>
  <si>
    <t>Títulos de deuda</t>
  </si>
  <si>
    <t>Títulos valores</t>
  </si>
  <si>
    <t>Préstamos</t>
  </si>
  <si>
    <t>Otras cuentas por pagar</t>
  </si>
  <si>
    <t>Servicio de la deuda pública interna</t>
  </si>
  <si>
    <t xml:space="preserve">Nación </t>
  </si>
  <si>
    <t>Entidades financieras</t>
  </si>
  <si>
    <t>Titulos valores</t>
  </si>
  <si>
    <t>Total Presupuesto de Gastos</t>
  </si>
  <si>
    <t>Recursos Disponibles Para Inversión</t>
  </si>
  <si>
    <t>Resumen Presupuesto de Gastos</t>
  </si>
  <si>
    <t>Gastos de Funcionamiento</t>
  </si>
  <si>
    <t>servicio a la Deuda</t>
  </si>
  <si>
    <t>ANTEPROYECTO DE PRESUPUESTO DE GASTOS  - VIGENCIA</t>
  </si>
  <si>
    <t xml:space="preserve">Prestaciones sociales </t>
  </si>
  <si>
    <t>Estampillas</t>
  </si>
  <si>
    <t>Fondo de contingencias</t>
  </si>
  <si>
    <t>Derechos económicos por uso de recursos naturales</t>
  </si>
  <si>
    <t>Adquisiciones diferentes de activos</t>
  </si>
  <si>
    <t xml:space="preserve">Disposición de activos </t>
  </si>
  <si>
    <t xml:space="preserve">Disposición de activos no financieros </t>
  </si>
  <si>
    <t>Recuperación de cartera - Préstamos</t>
  </si>
  <si>
    <t>Subvenciones</t>
  </si>
  <si>
    <t xml:space="preserve">A otras entidades del gobierno general </t>
  </si>
  <si>
    <t xml:space="preserve">Para el pago de deuda o intereses </t>
  </si>
  <si>
    <t xml:space="preserve">A personas naturales </t>
  </si>
  <si>
    <t>Impuesto de delineación urbana</t>
  </si>
  <si>
    <t>Impuesto de industria y comercio</t>
  </si>
  <si>
    <t>Impuesto de alumbrado público</t>
  </si>
  <si>
    <t>Impuesto sobre la renta para la equidad CREE</t>
  </si>
  <si>
    <t>Impuestos sobre la renta y complementarios</t>
  </si>
  <si>
    <t>Impuesto a la riqueza</t>
  </si>
  <si>
    <t xml:space="preserve">Principal </t>
  </si>
  <si>
    <t xml:space="preserve">Intereses </t>
  </si>
  <si>
    <t xml:space="preserve">Comisiones y otros gastos </t>
  </si>
  <si>
    <t xml:space="preserve">SECCIÓN </t>
  </si>
  <si>
    <t xml:space="preserve">UNIDAD EJECUTORA </t>
  </si>
  <si>
    <t>CAJA DE RETIRO DE LAS FUERZAS MILITARES</t>
  </si>
  <si>
    <t>INSTITUTO CASAS FISCALES DEL EJERCITO</t>
  </si>
  <si>
    <t>CLUB MILITAR DE OFICIALES</t>
  </si>
  <si>
    <t>CAJA DE SUELDOS DE RETIRO DE LA POLICIA NACIONAL</t>
  </si>
  <si>
    <t>SUPERINTENDENCIA DE VIGILANCIA Y SEGURIDAD PRIVADA</t>
  </si>
  <si>
    <t>HOSPITAL MILITAR</t>
  </si>
  <si>
    <t>AUTORIDAD NACIONAL DE ACUICULTURA Y PESCA - AUNAP</t>
  </si>
  <si>
    <t>AGENCIA NACIONAL DE TIERRAS - ANT</t>
  </si>
  <si>
    <t>AGENCIA DE DESARROLLO RURAL - ADR</t>
  </si>
  <si>
    <t>INSTITUTO NACIONAL DE VIGILANCIA DE MEDICAMENTOS Y ALIMENTOS - INVIMA</t>
  </si>
  <si>
    <t>SERVICIO GEOLÓGICO COLOMBIANO</t>
  </si>
  <si>
    <t>AGENCIA NACIONAL DE INFRAESTRUCTURA</t>
  </si>
  <si>
    <t>INSTITUTO CARO Y CUERVO</t>
  </si>
  <si>
    <t>SUPERINTENDENCIA DE SOCIEDADES</t>
  </si>
  <si>
    <t>SUPERINTENDENCIA DE INDUSTRIA Y COMERCIO</t>
  </si>
  <si>
    <t>UNIDAD ADMINISTRATIVA ESPECIAL JUNTA CENTRAL CONTADORES</t>
  </si>
  <si>
    <t>CENTRO DE MEMORIA HISTÓRICA</t>
  </si>
  <si>
    <t>Clasificación</t>
  </si>
  <si>
    <t>Ord</t>
  </si>
  <si>
    <t>Elementos militares de un solo uso</t>
  </si>
  <si>
    <t>Banca Comercial</t>
  </si>
  <si>
    <t>Banca de Fomento</t>
  </si>
  <si>
    <t>Cuenta especial de deuda externa</t>
  </si>
  <si>
    <t>UNIDAD EJECUTORA</t>
  </si>
  <si>
    <t>Observaciones</t>
  </si>
  <si>
    <t>Transferencia De Recursos Al Patrimonio Autónomo Fideicomiso De Promoción De Exportaciones - Proexport. Articulo 33 Ley 1328 De 2009</t>
  </si>
  <si>
    <t>Subvenciones A Satena S.A. Como Único Operador De Rutas Sociales. (Art. 240 Ley 1753 De 2015)</t>
  </si>
  <si>
    <t>Transferencia A Los Proveedores De Redes Y Servicios De Telecomunicaciones Art 58 De Ley 1450 De 2011</t>
  </si>
  <si>
    <t>Fondo De Programas Especiales Para La Paz: Programa De Reintegración Social Y Económica</t>
  </si>
  <si>
    <t>Transferir A La UPME Ley 143 De 1994</t>
  </si>
  <si>
    <t>Contribución Superintendencia De Salud</t>
  </si>
  <si>
    <t>Defensoría Pública (Ley 24 De 1992)</t>
  </si>
  <si>
    <t>Programa De Protección A Personas Que Se Encuentran En Situación De Riesgo Contra Su Vida, Integridad, Seguridad O Libertad, Por Causas Relacionadas Con La Violencia En Colombia</t>
  </si>
  <si>
    <t>Programas Para La Participación Ciudadana</t>
  </si>
  <si>
    <t>Fondo Rotatorio Del Transporte</t>
  </si>
  <si>
    <t>Adjudicación Y Liberación Judicial</t>
  </si>
  <si>
    <t>Fondo De Calamidad Domestica</t>
  </si>
  <si>
    <t>Atención Rehabilitación Al Recluso</t>
  </si>
  <si>
    <t>Implementación Y Desarrollo Del Sistema Integral De Tratamiento Progresivo Penitenciario</t>
  </si>
  <si>
    <t>Transferencias Para El Programa De Desmovilización</t>
  </si>
  <si>
    <t>Transferencia Al Hospital Militar Central</t>
  </si>
  <si>
    <t>Fondo De Compensación Interministerial</t>
  </si>
  <si>
    <t>Fondo Para La Lucha Contra Las Drogas</t>
  </si>
  <si>
    <t>Decisiones Judiciales En Contra De La Nación En La Liquidación De Entidades Públicas Del Orden Nacional</t>
  </si>
  <si>
    <t>Convenio Policía Nacional - División Carreteras</t>
  </si>
  <si>
    <t>Fortalecimiento A La Gestión Territorial Y Buen Gobierno Local</t>
  </si>
  <si>
    <t>Fortalecimiento Institucional De La Mesa Permanente De Concertación Con Los Pueblos Y Organizaciones Indígenas - Decreto 1397 De 1996</t>
  </si>
  <si>
    <t>Implementación Ley 985/05 Sobre Trata De Personas</t>
  </si>
  <si>
    <t>Programa Actualización De Líderes Sindicales</t>
  </si>
  <si>
    <t>Biblioteca Pública Piloto (Decreto 1052 De 2006)</t>
  </si>
  <si>
    <t>Educación De Niñas Y Niños En Situaciones Especiales</t>
  </si>
  <si>
    <t>Instituto Nacional De Formación Técnica Profesional De Ciénaga (Decreto 1052 De 2006)</t>
  </si>
  <si>
    <t>Instituto Superior De Educación Rural De Pamplona-ISER (Decreto 1052 De 2006)</t>
  </si>
  <si>
    <t>Instituto Tecnológico De Soledad Atlántico - ITSA (Decreto 1052 De 2006)</t>
  </si>
  <si>
    <t>Instituto Tecnológico Pascual Bravo (Decreto 1052 De 2006)</t>
  </si>
  <si>
    <t>Mejoramiento De La Enseñanza De Las Lenguas Extranjeras En Educación Básica</t>
  </si>
  <si>
    <t>Monitoreo Y Vigilancia Educación Superior Para Distribuir</t>
  </si>
  <si>
    <t>Fondo De Programas Especiales Para La Paz: Programa Desmovilizados</t>
  </si>
  <si>
    <t>Fondo Empresarial - Ley 812 De 2003</t>
  </si>
  <si>
    <t>Fondo Para La Reparación De Las Victimas (Art.54 Ley 975 De 2005)</t>
  </si>
  <si>
    <t>Alimentación Para Internos</t>
  </si>
  <si>
    <t>Préstamos Directos (Ley 106/93)</t>
  </si>
  <si>
    <t>Préstamos Directos (Decreto Ley 1010/2000)</t>
  </si>
  <si>
    <t>Fondo De Contingencias De Las Entidades Estatales</t>
  </si>
  <si>
    <t>Fondo Para La Rehabilitación, Inversión Social Y Lucha Contra El Crimen Organizado</t>
  </si>
  <si>
    <t>Congreso De Medicina Legal Y Ciencias Forenses</t>
  </si>
  <si>
    <t>Provisión Para El Proceso Electoral</t>
  </si>
  <si>
    <t>Participación IVA</t>
  </si>
  <si>
    <t>Apoyo A Programas De Desarrollo De La Salud Ley 100 De 1993</t>
  </si>
  <si>
    <t>Asistencia Ancianos, Niños Adoptivos Y Población Desprotegida Ley 1251 De 2002</t>
  </si>
  <si>
    <t>Suministro De Medicamentos De Leishimaniasis</t>
  </si>
  <si>
    <t>Prevención De La Farmacodependencia Y De Medicamentos De Control Especial</t>
  </si>
  <si>
    <t>Departamento Archipiélago De San Andrés, Providencia Y Santa Catalina (Ley 1a. De 1972)</t>
  </si>
  <si>
    <t>Recursos Para Cofinanciación De Coberturas En Educación Y Salud De Las Entidades Territoriales Productoras, Articulo 145 De La Ley 1530 De 2012</t>
  </si>
  <si>
    <t>Fondo De Desarrollo Para La Guajira - FONDEG, Articulo 19 Ley 677 De 2001</t>
  </si>
  <si>
    <t>Recursos De Oro Y Platino Para Los Municipios Productores Decreto 2173/92</t>
  </si>
  <si>
    <t>Aportes A Programas De Prevención Y Control De Enfermedades Transmitidas Por Vectores</t>
  </si>
  <si>
    <t>Apoyo Logístico (Decreto 1205 De 1998)</t>
  </si>
  <si>
    <t>Transferencias De Excedentes Financieros A La Nación (Art. 16 EOP)</t>
  </si>
  <si>
    <t>Provisión Para Gastos Institucionales Y/O Sectoriales Contingentes- Previo Concepto DGPPN</t>
  </si>
  <si>
    <t>Ley 30 De 1992, Articulo 87 - Distribución CESU</t>
  </si>
  <si>
    <t>Transferencia Al Instituto De Seguros Sociales En Liquidación Decreto 2013 De 2012</t>
  </si>
  <si>
    <t>Fondo De Reserva Para La Estabilización De La Cartera Hipotecaria Banco De La República</t>
  </si>
  <si>
    <t>Fondo Nacional De Emergencias</t>
  </si>
  <si>
    <t>A Institutos De Investigación Ley 99 De 1993</t>
  </si>
  <si>
    <t>A Universidades Para Funcionamiento E Inversión Ley 30 De 1992</t>
  </si>
  <si>
    <t>Tribunales De Ética Médica, Odontología Y Enfermería</t>
  </si>
  <si>
    <t>Consejo Nacional Del Trabajo Social</t>
  </si>
  <si>
    <t>Recursos A Bancoldex</t>
  </si>
  <si>
    <t>Recursos Al Fondo Fílmico Colombia (FFC) - Ley 1556 De 2012</t>
  </si>
  <si>
    <t>Fondo De Defensa Técnica Y Especializada De Los Miembros De La Fuerza Pública</t>
  </si>
  <si>
    <t>Cuerpos Consultivos</t>
  </si>
  <si>
    <t>Aportes Para La Corporación De Alta Tecnología Para La Defensa</t>
  </si>
  <si>
    <t>Agua Potable Y Saneamiento Básico</t>
  </si>
  <si>
    <t>Programas De Rehabilitación Para Adultos Ciegos - Convenio Con El Centro De Rehabilitación Para Adultos Ciegos -CRAC-</t>
  </si>
  <si>
    <t>Anticipos Financiación Estatal Para Las Campañas Electorales (Art. 22 Ley 1475/2011)</t>
  </si>
  <si>
    <t>Financiación De Partidos Y Campañas Electorales (Ley 30/94, Art. 3 Acto Legislativo 001/03)</t>
  </si>
  <si>
    <t>Asociación Colombiana De Universidades -ASCUN-</t>
  </si>
  <si>
    <t>Créditos Educativos De Excelencia</t>
  </si>
  <si>
    <t>Transferencia Convenio Icetex En Cumplimiento Del Artículo 4 Ley 1699 De 2013</t>
  </si>
  <si>
    <t>Fallos Judiciales, Decisiones Cuasijudiciales Y Soluciones Amistosas Sistema Interamericano De Derechos Humanos</t>
  </si>
  <si>
    <t>Transferir A Entidad Administradora De Los Recursos Del Sistema General De Seguridad Social En Salud (Art. 66 Ley 1753 De 2015 Plan Nacional De Desarrollo 2014 - 2018)</t>
  </si>
  <si>
    <t>Programa De Seguros Para El Sector Exportador</t>
  </si>
  <si>
    <t>Aportes A FINDETER - Subsidios Para Operaciones De Redescuento Para Proyectos De Inversión Parágrafo Único, Numeral 3 Art. 270 Del  Estatuto  Organico Del Sistema Financiero</t>
  </si>
  <si>
    <t>Cta</t>
  </si>
  <si>
    <t>Subcta</t>
  </si>
  <si>
    <t>Obj gasto</t>
  </si>
  <si>
    <t xml:space="preserve">RECURSOS DEL FONDO ESPECIAL </t>
  </si>
  <si>
    <t>ESAP</t>
  </si>
  <si>
    <t>SENA</t>
  </si>
  <si>
    <t>ICBF</t>
  </si>
  <si>
    <t>COLJUEGOS</t>
  </si>
  <si>
    <t>SUPERINTENDENCIA FINANCIERA DE COLOMBIA</t>
  </si>
  <si>
    <t>ADMINISTRADORA DE LOS RECURSOS DEL SISTEMA GENERAL DE SEGURIDAD SOCIAL EN SALUD - SGSSS - ADRES</t>
  </si>
  <si>
    <t>010101</t>
  </si>
  <si>
    <t>010102</t>
  </si>
  <si>
    <t>020101</t>
  </si>
  <si>
    <t>020900</t>
  </si>
  <si>
    <t>021100</t>
  </si>
  <si>
    <t>021200</t>
  </si>
  <si>
    <t>030101</t>
  </si>
  <si>
    <t>030300</t>
  </si>
  <si>
    <t>032400</t>
  </si>
  <si>
    <t>032500</t>
  </si>
  <si>
    <t>040101</t>
  </si>
  <si>
    <t>040200</t>
  </si>
  <si>
    <t>040300</t>
  </si>
  <si>
    <t>050101</t>
  </si>
  <si>
    <t>050300</t>
  </si>
  <si>
    <t>110101</t>
  </si>
  <si>
    <t>110200</t>
  </si>
  <si>
    <t>110400</t>
  </si>
  <si>
    <t>120101</t>
  </si>
  <si>
    <t>120400</t>
  </si>
  <si>
    <t>120800</t>
  </si>
  <si>
    <t>121000</t>
  </si>
  <si>
    <t>121100</t>
  </si>
  <si>
    <t>130101</t>
  </si>
  <si>
    <t>130117</t>
  </si>
  <si>
    <t>130118</t>
  </si>
  <si>
    <t>130119</t>
  </si>
  <si>
    <t>130800</t>
  </si>
  <si>
    <t>130900</t>
  </si>
  <si>
    <t>131000</t>
  </si>
  <si>
    <t>131200</t>
  </si>
  <si>
    <t>131300</t>
  </si>
  <si>
    <t>131401</t>
  </si>
  <si>
    <t>131500</t>
  </si>
  <si>
    <t>140100</t>
  </si>
  <si>
    <t>150101</t>
  </si>
  <si>
    <t>150102</t>
  </si>
  <si>
    <t>150103</t>
  </si>
  <si>
    <t>150104</t>
  </si>
  <si>
    <t>150105</t>
  </si>
  <si>
    <t>150111</t>
  </si>
  <si>
    <t>150112</t>
  </si>
  <si>
    <t>150300</t>
  </si>
  <si>
    <t>150700</t>
  </si>
  <si>
    <t>150800</t>
  </si>
  <si>
    <t>151000</t>
  </si>
  <si>
    <t>151100</t>
  </si>
  <si>
    <t>151201</t>
  </si>
  <si>
    <t>151600</t>
  </si>
  <si>
    <t>151900</t>
  </si>
  <si>
    <t>152000</t>
  </si>
  <si>
    <t>160101</t>
  </si>
  <si>
    <t>160102</t>
  </si>
  <si>
    <t>170101</t>
  </si>
  <si>
    <t>170106</t>
  </si>
  <si>
    <t>170200</t>
  </si>
  <si>
    <t>171500</t>
  </si>
  <si>
    <t>171600</t>
  </si>
  <si>
    <t>171700</t>
  </si>
  <si>
    <t>171800</t>
  </si>
  <si>
    <t>190101</t>
  </si>
  <si>
    <t>190106</t>
  </si>
  <si>
    <t>190109</t>
  </si>
  <si>
    <t>190110</t>
  </si>
  <si>
    <t>190111</t>
  </si>
  <si>
    <t>190112</t>
  </si>
  <si>
    <t>190114</t>
  </si>
  <si>
    <t>190115</t>
  </si>
  <si>
    <t>190300</t>
  </si>
  <si>
    <t>191000</t>
  </si>
  <si>
    <t>191200</t>
  </si>
  <si>
    <t>191301</t>
  </si>
  <si>
    <t>191302</t>
  </si>
  <si>
    <t>191401</t>
  </si>
  <si>
    <t>191402</t>
  </si>
  <si>
    <t>210101</t>
  </si>
  <si>
    <t>210113</t>
  </si>
  <si>
    <t>210300</t>
  </si>
  <si>
    <t>210900</t>
  </si>
  <si>
    <t>211000</t>
  </si>
  <si>
    <t>211100</t>
  </si>
  <si>
    <t>211200</t>
  </si>
  <si>
    <t>220101</t>
  </si>
  <si>
    <t>220900</t>
  </si>
  <si>
    <t>221000</t>
  </si>
  <si>
    <t>223400</t>
  </si>
  <si>
    <t>223800</t>
  </si>
  <si>
    <t>223900</t>
  </si>
  <si>
    <t>224100</t>
  </si>
  <si>
    <t>224200</t>
  </si>
  <si>
    <t>230101</t>
  </si>
  <si>
    <t>230103</t>
  </si>
  <si>
    <t>230600</t>
  </si>
  <si>
    <t>230900</t>
  </si>
  <si>
    <t>231000</t>
  </si>
  <si>
    <t>240101</t>
  </si>
  <si>
    <t>240200</t>
  </si>
  <si>
    <t>241200</t>
  </si>
  <si>
    <t>241300</t>
  </si>
  <si>
    <t>250101</t>
  </si>
  <si>
    <t>250105</t>
  </si>
  <si>
    <t>250200</t>
  </si>
  <si>
    <t>260101</t>
  </si>
  <si>
    <t>260200</t>
  </si>
  <si>
    <t>270102</t>
  </si>
  <si>
    <t>270103</t>
  </si>
  <si>
    <t>270104</t>
  </si>
  <si>
    <t>270105</t>
  </si>
  <si>
    <t>270108</t>
  </si>
  <si>
    <t>280101</t>
  </si>
  <si>
    <t>280102</t>
  </si>
  <si>
    <t>280200</t>
  </si>
  <si>
    <t>280300</t>
  </si>
  <si>
    <t>290101</t>
  </si>
  <si>
    <t>290200</t>
  </si>
  <si>
    <t>320101</t>
  </si>
  <si>
    <t>320102</t>
  </si>
  <si>
    <t>320104</t>
  </si>
  <si>
    <t>320200</t>
  </si>
  <si>
    <t>320401</t>
  </si>
  <si>
    <t>320800</t>
  </si>
  <si>
    <t>320900</t>
  </si>
  <si>
    <t>321000</t>
  </si>
  <si>
    <t>321100</t>
  </si>
  <si>
    <t>321200</t>
  </si>
  <si>
    <t>321400</t>
  </si>
  <si>
    <t>321500</t>
  </si>
  <si>
    <t>321600</t>
  </si>
  <si>
    <t>321700</t>
  </si>
  <si>
    <t>321800</t>
  </si>
  <si>
    <t>321900</t>
  </si>
  <si>
    <t>322100</t>
  </si>
  <si>
    <t>322200</t>
  </si>
  <si>
    <t>322300</t>
  </si>
  <si>
    <t>322400</t>
  </si>
  <si>
    <t>322600</t>
  </si>
  <si>
    <t>322700</t>
  </si>
  <si>
    <t>322800</t>
  </si>
  <si>
    <t>322900</t>
  </si>
  <si>
    <t>323000</t>
  </si>
  <si>
    <t>323100</t>
  </si>
  <si>
    <t>323200</t>
  </si>
  <si>
    <t>323300</t>
  </si>
  <si>
    <t>323400</t>
  </si>
  <si>
    <t>323500</t>
  </si>
  <si>
    <t>323600</t>
  </si>
  <si>
    <t>323700</t>
  </si>
  <si>
    <t>323800</t>
  </si>
  <si>
    <t>323900</t>
  </si>
  <si>
    <t>330101</t>
  </si>
  <si>
    <t>330400</t>
  </si>
  <si>
    <t>330500</t>
  </si>
  <si>
    <t>330700</t>
  </si>
  <si>
    <t>340101</t>
  </si>
  <si>
    <t>350101</t>
  </si>
  <si>
    <t>350102</t>
  </si>
  <si>
    <t>350104</t>
  </si>
  <si>
    <t>350200</t>
  </si>
  <si>
    <t>350300</t>
  </si>
  <si>
    <t>350400</t>
  </si>
  <si>
    <t>350500</t>
  </si>
  <si>
    <t>360101</t>
  </si>
  <si>
    <t>360107</t>
  </si>
  <si>
    <t>360200</t>
  </si>
  <si>
    <t>361200</t>
  </si>
  <si>
    <t>361300</t>
  </si>
  <si>
    <t>370101</t>
  </si>
  <si>
    <t>370300</t>
  </si>
  <si>
    <t>370400</t>
  </si>
  <si>
    <t>370800</t>
  </si>
  <si>
    <t>370900</t>
  </si>
  <si>
    <t>380100</t>
  </si>
  <si>
    <t>390101</t>
  </si>
  <si>
    <t>400101</t>
  </si>
  <si>
    <t>400102</t>
  </si>
  <si>
    <t>400200</t>
  </si>
  <si>
    <t>410101</t>
  </si>
  <si>
    <t>410400</t>
  </si>
  <si>
    <t>410500</t>
  </si>
  <si>
    <t>410600</t>
  </si>
  <si>
    <t>420101</t>
  </si>
  <si>
    <t>430101</t>
  </si>
  <si>
    <t>321300</t>
  </si>
  <si>
    <t>240106</t>
  </si>
  <si>
    <t>241400</t>
  </si>
  <si>
    <t>241500</t>
  </si>
  <si>
    <t>241600</t>
  </si>
  <si>
    <t>021300</t>
  </si>
  <si>
    <t>150113</t>
  </si>
  <si>
    <t>241700</t>
  </si>
  <si>
    <t>Contribución - Superintendencia de Sociedades</t>
  </si>
  <si>
    <t>CÓD</t>
  </si>
  <si>
    <t xml:space="preserve">FONDO DE REPARACIÓN DE VÍCTIMAS </t>
  </si>
  <si>
    <t>FONDO EMPRENDER</t>
  </si>
  <si>
    <t xml:space="preserve">FONDO NACIONAL DE SEGURIDAD VIAL </t>
  </si>
  <si>
    <t xml:space="preserve">FONDO FISCALIZACIÓN MINERA </t>
  </si>
  <si>
    <t>FONDO VIVIENDA- SENA</t>
  </si>
  <si>
    <t xml:space="preserve">FONDO VIVIENDA- SUPERINTENDENCIA NOTARIADO Y REGISTRO </t>
  </si>
  <si>
    <t xml:space="preserve">FONDO INDUSTRIA DE LA CONSTRUCCIÓN </t>
  </si>
  <si>
    <t>FONDO NOTARIAS DECRETO 1672 DE 1997</t>
  </si>
  <si>
    <t>FONDOS INPEC</t>
  </si>
  <si>
    <t>CONTRIBUCIÓN ENTIDADES VIGILADAS CONTRALORIA GENERAL NACION</t>
  </si>
  <si>
    <t>CONTRIBUCIÓN ENTIDADES VIGILADAS SUPERINTENDENCIA SUBSIDIO FAMILIAR</t>
  </si>
  <si>
    <t>FINANCIACION SECTOR JUSTICIA</t>
  </si>
  <si>
    <t>FONDO DE DEFENSA NACIONAL</t>
  </si>
  <si>
    <t>FONDO ESTUPEFACIENTES - MINSALUD</t>
  </si>
  <si>
    <t>FONDOS INTERNOS MINISTERIO DEFENSA</t>
  </si>
  <si>
    <t>FONDOS INTERNOS POLICIA NACIONAL</t>
  </si>
  <si>
    <t>FONDO ROTATORIO DE MINAS Y ENERGÍA</t>
  </si>
  <si>
    <t>ESCUELAS INDUSTRIALES E INSTITUTOS TECNICOS</t>
  </si>
  <si>
    <t>FONDO SOLIDARIDAD Y GARANTIAS EN SALUD</t>
  </si>
  <si>
    <t>FONDO DE SOLIDARIDAD PENSIONAL</t>
  </si>
  <si>
    <t>COMISION DE REGULACION DE COMUNICACIONES</t>
  </si>
  <si>
    <t>COMISION DE REGULACION DE ENERGIA Y GAS</t>
  </si>
  <si>
    <t>COMISION DE REGULACION DE AGUA POTABLE</t>
  </si>
  <si>
    <t>INSTITUTO DE ESTUDIOS DEL MINISTERIO PUBLICO</t>
  </si>
  <si>
    <t>FONDO SALUD FUERZAS MILITARES</t>
  </si>
  <si>
    <t>FONDO DE SALUD POLICIA NACIONAL</t>
  </si>
  <si>
    <t>FONDO COMPENSACION AMBIENTAL</t>
  </si>
  <si>
    <t>PENSIONES EPSA-CVC</t>
  </si>
  <si>
    <t>FONDO SOLIDARIDAD PARA SUBSIDIOS Y REDISTRIBUCION INGRESOS</t>
  </si>
  <si>
    <t>FONDO SEGURIDAD Y CONVIVENCIA CIUDADANA</t>
  </si>
  <si>
    <t>UNIDAD ADMINISTRATIVA ESPECIAL DE COMERCIO EXTERIOR</t>
  </si>
  <si>
    <t>FONDO PARA DEFENSA DE DERECHOS E INTERESES COLECTIVOS</t>
  </si>
  <si>
    <t>FONDO CONSERVACIÓN DE MUSEOS Y TEATROS</t>
  </si>
  <si>
    <t>FONDO RECURSOS MONITOREO Y VIGILANCIA EDUCACION SUPERIOR</t>
  </si>
  <si>
    <t>FONDO FONPET - MAGISTERIO</t>
  </si>
  <si>
    <t>FONDO DE PUBLICACIONES DE LA CONTRALORIA GENERAL REPUBLICA</t>
  </si>
  <si>
    <t>FONDO ESPECIAL COMISION NACIONAL DE BUSQUEDA (ART 18 LEY 971/05)</t>
  </si>
  <si>
    <t>FONDO ESPECIAL CUOTA DE FOMENTO DE GAS NATURAL</t>
  </si>
  <si>
    <t>FONDO ESPECIAL PARA PROGRAMA DE NORMALIZACIÓN DE REDES ELECTRICAS</t>
  </si>
  <si>
    <t>FONDO ESPECIAL REGISTRO UNICO NACIONAL DE TRANSITO - RUNT</t>
  </si>
  <si>
    <t>FONDO ESPECIAL IMPUESTO SOBRE LA RENTA PARA LA EQUIDAD - CREE</t>
  </si>
  <si>
    <t>FONDO NACIONAL DE BOMBEROS DE COLOMBIA</t>
  </si>
  <si>
    <t>FONDO ESPECIAL PARA LA ADMINISTRACIÓN DE BIENES DE LA FISCALÍA GENERAL DE LA NACIÓN</t>
  </si>
  <si>
    <t xml:space="preserve">FONDO DESARROLLO PEQUEÑA Y MEDIANA MINERÍA (ART. 151 LEY 1530 DE 2012) </t>
  </si>
  <si>
    <t>FONDO ESPECIAL DE PENSIONES TELECOM, INRAVISIÓN Y TELEASOCIADAS</t>
  </si>
  <si>
    <t>FONDO NACIONAL DE LAS UNIVERSIDADES ESTATALES DE COLOMBIA</t>
  </si>
  <si>
    <t>FONDO DE ENERGÍAS NO CONVENCIONALES Y GESTIÓN EFICIENTE DE LA ENERGÍA</t>
  </si>
  <si>
    <t>UNIDAD ADMINISTRATIVA ESPECIAL DE GESTIÓN DE RESTITUCIÓN DE TIERRAS DESPOJADAS</t>
  </si>
  <si>
    <t>FONDO NACIONAL DE REGALIAS</t>
  </si>
  <si>
    <t>FONDO DE RIESGOS PROFESIONALES</t>
  </si>
  <si>
    <t>FONDO DE TRANSFERENCIAS ICFES</t>
  </si>
  <si>
    <t>FONDO ESTABILIZACIÓN DE PRECIOS DE LOS COMBUSTIBLES</t>
  </si>
  <si>
    <t>FONDO RENTAS MONOPOLIO PARA EL SECTOR SALUD - LEY 643 DE 2001</t>
  </si>
  <si>
    <t>FONDO PARA EL PAGO DE PASIVOS LABORALES DE LAS PERSONAS  PRESTADORAS DE LOS SERVICIOS PUBLICOS LIQUIDADAS Y/O TRANSFORMADAS EN EL MARCO DE LOS PDA, ARTICULO 21 DE LA LEY 1450 DE 2011</t>
  </si>
  <si>
    <t>Formulario 2. Anteproyecto Presupuesto de Gastos</t>
  </si>
  <si>
    <t>Base legal/Justificación</t>
  </si>
  <si>
    <t>CONGRESO DE LA REPUBLICA  SENADO GESTION GENERAL</t>
  </si>
  <si>
    <t>CONGRESO DE LA REPUBLICA - CAMARA DE REPRESENTANTES - GESTION GENERAL</t>
  </si>
  <si>
    <t>PRESIDENCIA DE LA REPUBLICA - GESTION GENERAL</t>
  </si>
  <si>
    <t>AGENCIA PRESIDENCIAL DE COOPERACIÓN INTERNACIONAL DE COLOMBIA, APC - COLOMBIA</t>
  </si>
  <si>
    <t>UNIDAD NACIONAL PARA LA GESTIÓN DEL RIESGO DE DESASTRES</t>
  </si>
  <si>
    <t>AGENCIA COLOMBIANA PARA LA REINTEGRACIÓN DE PERSONAS Y GRUPOS ALZADOS EN ARMAS</t>
  </si>
  <si>
    <t>AGENCIA NACIONAL INMOBILIARIA VIRGILIO BARCO VARGAS</t>
  </si>
  <si>
    <t>021400</t>
  </si>
  <si>
    <t>AGENCIA DE RENOVACION DEL TERRITORIO – ART</t>
  </si>
  <si>
    <t>DEPARTAMENTO DE PLANEACION - GESTION GENERAL</t>
  </si>
  <si>
    <t>UNIDAD ADMINISTRATIVA ESPECIAL - AGENCIA NACIONAL DE CONTRATACIÓN PÚBLICA - COLOMBIA COMPRA EFICIENTE.</t>
  </si>
  <si>
    <t>SUPERINTENDENCIA DE SERVICIOS PUBLICOS DOMICILIARIOS</t>
  </si>
  <si>
    <t>DEPARTAMENTO ADMINISTRATIVO NACIONAL DE ESTADISTICA (DANE) - GESTION GENERAL</t>
  </si>
  <si>
    <t>FONDO ROTATORIO DEL DANE</t>
  </si>
  <si>
    <t>INSTITUTO GEOGRAFICO AGUSTIN CODAZZI - IGAC</t>
  </si>
  <si>
    <t>DEPARTAMENTO FUNCION PUBLICA - GESTION GENERAL</t>
  </si>
  <si>
    <t>ESCUELA SUPERIOR DE ADMINISTRACION PUBLICA (ESAP)</t>
  </si>
  <si>
    <t>MINIRELACIONES EXTERIORES - GESTION GENERAL</t>
  </si>
  <si>
    <t>FONDO ROTATORIO DEL MINISTERIO DE RELACIONES EXTERIORES</t>
  </si>
  <si>
    <t>UNIDAD ADMINISTRATIVA ESPECIAL MIGRACION COLOMBIA</t>
  </si>
  <si>
    <t>MINISTERIO DE JUSTICIA Y DEL DERECHO - GESTIÓN GENERAL</t>
  </si>
  <si>
    <t>SUPERINTENDENCIA DE NOTARIADO Y REGISTRO</t>
  </si>
  <si>
    <t>INSTITUTO NACIONAL PENITENCIARIO Y CARCELARIO - INPEC</t>
  </si>
  <si>
    <t>UNIDAD ADMINISTRATIVA ESPECIAL AGENCIA NACIONAL DE DEFENSA JURIDICA DEL ESTADO</t>
  </si>
  <si>
    <t>UNIDAD DE SERVICIOS PENITENCIARIOS Y CARCELARIOS - USPEC</t>
  </si>
  <si>
    <t>MINISTERIO DE HACIENDA Y CREDITO PUBLICO - GESTION GENERAL</t>
  </si>
  <si>
    <t>UNIDAD ADMINISTRATIVA ESPECIAL AGENCIA DEL INSPECTOR GENERAL DE TRIBUTOS, RENTAS Y CONTRIBUCIONES PARAFISCALES – ITRC</t>
  </si>
  <si>
    <t>UNIDAD ADMINISTRATIVA ESPECIAL UNIDAD DE PROYECCIÓN NORMATIVA Y ESTUDIOS DE REGULACIÓN FINANCIERA – URF</t>
  </si>
  <si>
    <t>UNIDAD ADMINISTRATIVA ESPECIAL CONTADURIA GENERAL DE LA NACION</t>
  </si>
  <si>
    <t>SUPERINTENDENCIA DE LA ECONOMIA SOLIDARIA</t>
  </si>
  <si>
    <t>UNIDAD ADMINISTRATIVA ESPECIAL DIRECCION DE IMPUESTOS Y ADUANAS NACIONALES</t>
  </si>
  <si>
    <t>UNIDAD DE INFORMACION Y ANALISIS FINANCIERO</t>
  </si>
  <si>
    <t>UGPPP - GESTION GENERAL</t>
  </si>
  <si>
    <t>FONDO ADAPTACION</t>
  </si>
  <si>
    <t>SERVICIO DE LA DEUDA PUBLICA NACIONAL</t>
  </si>
  <si>
    <t>MINISTERIO DE DEFENSA NACIONAL - GESTION GENERAL</t>
  </si>
  <si>
    <t>MINISTERIO DE DEFENSA NACIONAL - COMANDO GENERAL</t>
  </si>
  <si>
    <t>MINISTERIO DE DEFENSA NACIONAL - EJERCITO</t>
  </si>
  <si>
    <t>MINISTERIO DE DEFENSA NACIONAL - ARMADA</t>
  </si>
  <si>
    <t>MINISTERIO DE DEFENSA NACIONAL - FUERZA AEREA</t>
  </si>
  <si>
    <t>MINISTERIO DE DEFENSA NACIONAL - SALUD</t>
  </si>
  <si>
    <t>MINISTERIO DE DEFENSA NACIONAL - DIRECCION GENERAL MARITIMA - DIMAR</t>
  </si>
  <si>
    <t>MINISTERIO DE DEFENSA NACIONAL DIRECCION CENTRO DE REHABILITACION INCLUSIVA - DCRI</t>
  </si>
  <si>
    <t>DEFENSA CIVIL COLOMBIANA, GUILLERMO LEÓN VALENCIA</t>
  </si>
  <si>
    <t>FONPOLICIA - GESTION GENERAL</t>
  </si>
  <si>
    <t>AGENCIA LOGISTICA DE LAS FUERZAS MILITARES</t>
  </si>
  <si>
    <t>POLICIA NACIONAL - GESTION GENERAL</t>
  </si>
  <si>
    <t>POLICIA NACIONAL - SALUD</t>
  </si>
  <si>
    <t>MINAGRICULTURA - GESTION GENERAL</t>
  </si>
  <si>
    <t>UNIDAD DE PLANIFICACIÓN DE TIERRAS RURALES, ADECUACIÓN DE TIERRAS Y USOS AGROPECUARIOS UPRA</t>
  </si>
  <si>
    <t>INSTITUTO COLOMBIANO AGROPECUARIO (ICA)</t>
  </si>
  <si>
    <t>MINISTERIO DE SALUD Y PROTECCION SOCIAL - GESTIÓN GENERAL</t>
  </si>
  <si>
    <t>MINISTERIO  DE SALUD Y PROTECCION SOCIAL - UNIDAD ADMINISTRATIVA ESPECIAL FONDO NACIONAL DE ESTUPEFACIENTES</t>
  </si>
  <si>
    <t xml:space="preserve">MINISTERIO  DE SALUD Y PROTECCION SOCIAL - INSTITUTO NACIONAL DE CANCEROLOGIA </t>
  </si>
  <si>
    <t>MINISTERIO  DE SALUD Y PROTECCION SOCIAL - SANATORIO DE CONTRATACION</t>
  </si>
  <si>
    <t>MINISTERIO  DE SALUD Y PROTECCION SOCIAL - SANATORIO DE AGUA DE DIOS</t>
  </si>
  <si>
    <t>MINISTERIO  DE SALUD Y PROTECCION SOCIAL - CENTRO DERMATOLOGICO FEDERICO LLERAS ACOSTA</t>
  </si>
  <si>
    <t>DIRECCIÓN DE ADMINISTRACIÓN DE FONDOS DE LA PROTECCIÓN SOCIAL</t>
  </si>
  <si>
    <t>INSTITUTO NACIONAL DE SALUD (INS)</t>
  </si>
  <si>
    <t>SUPERINTENDENCIA NACIONAL DE SALUD</t>
  </si>
  <si>
    <t>FONDO DE PREVISION SOCIAL DEL CONGRESO - PENSIONES</t>
  </si>
  <si>
    <t>FONDO DE PREVISION SOCIAL DEL CONGRESO - CESANTIAS Y VIVIENDA</t>
  </si>
  <si>
    <t xml:space="preserve">FONDO PASIVO SOCIAL DE FERROCARRILES NACIONALES DE COLOMBIA - SALUD </t>
  </si>
  <si>
    <t>FONDO PASIVO SOCIAL DE FERROCARRILES NACIONALES DE COLOMBIA -PENSIONES</t>
  </si>
  <si>
    <t>MINISTERIO DE MINAS Y ENERGIA - GESTION GENERAL</t>
  </si>
  <si>
    <t>MINISTERIO DE MINAS Y ENERGIA - COMISION DE REGULACION DE ENERGIA Y GAS - CREG -</t>
  </si>
  <si>
    <t>UNIDAD DE PLANEACION MINERO ENERGETICA - UPME</t>
  </si>
  <si>
    <t>INSTITUTO DE PLANIFICACION Y PROMOCION DE SOLUCIONES  ENERGETICAS PARA LAS ZONAS NO INTERCONECTADAS -IPSE-</t>
  </si>
  <si>
    <t>AGENCIA NACIONAL DE HIDROCARBUROS - ANH</t>
  </si>
  <si>
    <t>AGENCIA NACIONAL DE MINERÍA - ANM</t>
  </si>
  <si>
    <t>MINISTERIO EDUCACION NACIONAL - GESTION GENERAL</t>
  </si>
  <si>
    <t>INSTITUTO NACIONAL PARA SORDOS (INSOR)</t>
  </si>
  <si>
    <t>INSTITUTO NACIONAL PARA CIEGOS (INCI)</t>
  </si>
  <si>
    <t>ESCUELA TECNOLOGICA INSTITUTO TECNICO CENTRAL</t>
  </si>
  <si>
    <t>INSTITUTO NACIONAL DE FORMACION TECNICA PROFESIONAL DE SAN ANDRES Y PROVIDENCIA</t>
  </si>
  <si>
    <t>INSTITUTO NACIONAL DE FORMACION TECNICA PROFESIONAL DE SAN JUAN DEL CESAR</t>
  </si>
  <si>
    <t>INSTITUTO TOLIMENSE DE FORMACION TECNICA PROFESIONAL</t>
  </si>
  <si>
    <t>INSTITUTO TECNICO NACIONAL DE COMERCIO SIMON RODRIGUEZ DE CALI</t>
  </si>
  <si>
    <t>MINISTERIO DE TECNOLOGIAS DE LA INFORMACION Y LAS COMUNICACIONES - GESTION GENERAL</t>
  </si>
  <si>
    <t>MINISTERIO DE TECNOLOGIAS DE LA INFORMACION Y LAS COMUNICACIONES - UNIDAD ADMINISTRATIVA ESPECIAL COMISION DE REGULACION DE COMUNICACIONES</t>
  </si>
  <si>
    <t>FONDO DE TECNOLOGIAS DE LA INFORMACION Y LAS COMUNICACIONES</t>
  </si>
  <si>
    <t>AGENCIA NACIONAL DEL ESPECTRO - ANE</t>
  </si>
  <si>
    <t>AUTORIDAD NACIONAL DE TELEVISION ANTV</t>
  </si>
  <si>
    <t>MINISTERIO DE TRANSPORTE - GESTION GENERAL</t>
  </si>
  <si>
    <t>MINISTERIO DE TRANSPORTE - CORPORACION AUTONOMA REGIONAL DEL RIO GRANDE DE LA MAGDALENA - CORMAGDALENA</t>
  </si>
  <si>
    <t>INSTITUTO NACIONAL DE VIAS</t>
  </si>
  <si>
    <t>UNIDAD ADMINISTRATIVA ESPECIAL DE LA AERONAUTICA CIVIL</t>
  </si>
  <si>
    <t>UNIDAD DE PLANEACION DEL SECTOR DE INFRAESTRUCTURA DE TRANSPORTE</t>
  </si>
  <si>
    <t>COMISION DE REGULACION DE INFRAESTRUCTURA Y TRANSPORTE</t>
  </si>
  <si>
    <t>AGENCIA NACIONAL DE SEGURIDAD VIAL</t>
  </si>
  <si>
    <t>SUPERINTENDENCIA DE PUERTOS Y TRANSPORTE</t>
  </si>
  <si>
    <t>PROCURADURIA GENERAL DE LA NACIÓN - GESTION GENERAL</t>
  </si>
  <si>
    <t>MINISTERIO PUBLICO - INSTITUTO DE ESTUDIOS DEL MINISTERIO PUBLICO</t>
  </si>
  <si>
    <t>DEFENSORIA DEL PUEBLO</t>
  </si>
  <si>
    <t>CONTRALORIA GRAL. REPUBLICA - GESTION GENERAL</t>
  </si>
  <si>
    <t>FONDO DE BIENESTAR SOCIAL DE LA CONTRALORIA GENERAL DE LA REPUBLICA</t>
  </si>
  <si>
    <t>RAMA JUDICIAL - CONSEJO SUPERIOR DE LA JUDICATURA</t>
  </si>
  <si>
    <t>RAMA JUDICIAL - CORTE SUPREMA DE JUSTICIA</t>
  </si>
  <si>
    <t>RAMA JUDICIAL - CONSEJO DE ESTADO</t>
  </si>
  <si>
    <t>RAMA JUDICIAL - CORTE CONSTITUCIONAL</t>
  </si>
  <si>
    <t>RAMA JUDICIAL - TRIBUNALES Y JUZGADOS</t>
  </si>
  <si>
    <t>REGISTRADURIA NACIONAL DEL ESTADO CIVIL - GESTION GENERAL</t>
  </si>
  <si>
    <t>REGISTRADURIA NACIONAL DEL ESTADO CIVIL - CONSEJO NACIONAL ELECTORAL</t>
  </si>
  <si>
    <t>FONDO ROTATORIO DE LA REGISTRADURIA</t>
  </si>
  <si>
    <t>FONDO SOCIAL DE VIVIENDA DE LA REGISTRADURIA NACIONAL DEL ESTADO CIVIL</t>
  </si>
  <si>
    <t>FISCALIA GENERAL DE LA NACION - GESTION GENERAL</t>
  </si>
  <si>
    <t>INSTITUTO NACIONAL DE MEDICINA LEGAL Y CIENCIAS FORENSES</t>
  </si>
  <si>
    <t>MINISTERIO DE AMBIENTE Y DESARROLLO SOSTENIBLE - GESTION GENERAL</t>
  </si>
  <si>
    <t>PARQUES NACIONALES NATURALES DE COLOMBIA</t>
  </si>
  <si>
    <t>AUTORIDAD NACIONAL DE LICENCIAS AMBIENTALES ANLA</t>
  </si>
  <si>
    <t>INSTITUTO DE HIDROLOGIA, METEOROLOGIA Y ESTUDIOS AMBIENTALES- IDEAM</t>
  </si>
  <si>
    <t>FONAM - GESTION GENERAL</t>
  </si>
  <si>
    <t>CORPORACION AUTONOMA REGIONAL DE LOS VALLES DEL SINU Y SAN JORGE (CVS)</t>
  </si>
  <si>
    <t>CORPORACION AUTONOMA REGIONAL DEL QUINDIO (CRQ)</t>
  </si>
  <si>
    <t>CORPORACION PARA EL DESARROLLO SOSTENIBLE DEL URABA - CORPOURABA</t>
  </si>
  <si>
    <t>CORPORACION AUTONOMA REGIONAL DE CALDAS (CORPOCALDAS)</t>
  </si>
  <si>
    <t>CORPORACION AUTONOMA REGIONAL PARA EL DESARROLLO SOSTENIBLE DEL CHOCO - CODECHOCO</t>
  </si>
  <si>
    <t xml:space="preserve">CORPORACION AUTONOMA REGIONAL PARA LA DEFENSA DE LA MESETA DE BUCARAMANGA CDMB </t>
  </si>
  <si>
    <t>CORPORACION AUTONOMA REGIONAL DEL TOLIMA (CORTOLIMA)</t>
  </si>
  <si>
    <t>CORPORACION AUTONOMA REGIONAL DE RISARALDA (CARDER)</t>
  </si>
  <si>
    <t>CORPORACION AUTONOMA REGIONAL DE NARINO (CORPONARINO)</t>
  </si>
  <si>
    <t>CORPORACION AUTONOMA REGIONAL DE LA FRONTERA NORORIENTAL (CORPONOR)</t>
  </si>
  <si>
    <t>CORPORACION AUTONOMA REGIONAL DE LA GUAJIRA (CORPOGUAJIRA)</t>
  </si>
  <si>
    <t>CORPORACION AUTONOMA REGIONAL DEL CESAR (CORPOCESAR)</t>
  </si>
  <si>
    <t>CORPORACION AUTONOMA REGIONAL DEL CAUCA (CRC)</t>
  </si>
  <si>
    <t>CORPORACION AUTONOMA REGIONAL DEL MAGDALENA (CORPAMAG)</t>
  </si>
  <si>
    <t>CORPORACION PARA EL DESARROLLO SOSTENIBLE DEL SUR DE LA AMAZONIA - CORPOAMAZONIA</t>
  </si>
  <si>
    <t>CORPORACION  PARA EL DESARROLLO SOSTENIBLE DEL NORTE Y ORIENTE DE LA AMAZONIA - CDA</t>
  </si>
  <si>
    <t>CORPORACION PARA EL DESARROLLO SOSTENIBLE DEL ARCHIPIELAGO DE SAN ANDRES, PROVIDENCIA Y SANTA CATALINA - CORALINA</t>
  </si>
  <si>
    <t>CORPORACION PARA EL DESARROLLO SOSTENIBLE DEL AREA DE MANEJO ESPECIAL LA MACARENA - CORMACARENA</t>
  </si>
  <si>
    <t>CORPORACION  PARA EL DESARROLLO SOSTENIBLE DE LA MOJANA Y EL SAN JORGE - CORPOMOJANA</t>
  </si>
  <si>
    <t>CORPORACION AUTONOMA REGIONAL DE LA ORINOQUIA (CORPORINOQUIA)</t>
  </si>
  <si>
    <t>CORPORACION AUTONOMA REGIONAL DE SUCRE (CARSUCRE)</t>
  </si>
  <si>
    <t>CORPORACION AUTONOMA REGIONAL DEL ALTO MAGDALENA (CAM)</t>
  </si>
  <si>
    <t>CORPORACION AUTONOMA REGIONAL DEL CENTRO DE ANTIOQUIA (CORANTIOQUIA)</t>
  </si>
  <si>
    <t>CORPORACION AUTONOMA REGIONAL DEL ATLANTICO - CRA</t>
  </si>
  <si>
    <t>CORPORACION AUTONOMA REGIONAL DE SANTANDER (CAS)</t>
  </si>
  <si>
    <t>CORPORACION AUTONOMA REGIONAL DE BOYACA (CORPOBOYACA)</t>
  </si>
  <si>
    <t>CORPORACION AUTONOMA REGIONAL DE CHIVOR (CORPOCHIVOR)</t>
  </si>
  <si>
    <t>CORPORACION AUTONOMA REGIONAL DEL GUAVIO (CORPOGUAVIO)</t>
  </si>
  <si>
    <t>CORPORACION AUTONOMA REGIONAL DEL CANAL DEL DIQUE (CARDIQUE)</t>
  </si>
  <si>
    <t>CORPORACION AUTONOMA REGIONAL DEL SUR DE BOLIVAR (CSB)</t>
  </si>
  <si>
    <t>MINISTERIO DE CULTURA - GESTION GENERAL</t>
  </si>
  <si>
    <t>ARCHIVO GENERAL DE LA NACION</t>
  </si>
  <si>
    <t>INSTITUTO COLOMBIANO DE ANTROPOLOGIA E HISTORIA</t>
  </si>
  <si>
    <t>AUDITORIA GENERAL DE LA REPUBLICA - GESTION GENERAL</t>
  </si>
  <si>
    <t>MINCOMERCIO INDUSTRIA TURISMO - GESTION GENERAL</t>
  </si>
  <si>
    <t>MINCOMERCIO INDUSTRIA TURISMO - DIRECCION GENERAL DE COMERCIO EXTERIOR</t>
  </si>
  <si>
    <t>MINCOMERCIO INDUSTRIA TURISMO - ARTESANIAS DE COLOMBIA S.A.</t>
  </si>
  <si>
    <t>INSTITUTO NACIONAL DE METROLOGÍA - INM</t>
  </si>
  <si>
    <t>MINISTERIO DEL TRABAJO - GESTION GENERAL</t>
  </si>
  <si>
    <t>MINISTERIO DEL TRABAJO - SUPERINTENDENCIA DE SUBSIDIO FAMILIAR</t>
  </si>
  <si>
    <t>SERVICIO NACIONAL DE APRENDIZAJE (SENA)</t>
  </si>
  <si>
    <t>UNIDAD ADMINISTRATIVA ESPECIAL DE ORGANIZACIONES SOLIDARIAS</t>
  </si>
  <si>
    <t>UNIDAD ADMINISTRATIVA ESPECIAL DEL SERVICIO PUBLICO DE EMPLEO</t>
  </si>
  <si>
    <t>MINISTERIO DEL INTERIOR - GESTIÓN GENERAL</t>
  </si>
  <si>
    <t>DIRECCION NACIONAL DEL DERECHO DE AUTOR</t>
  </si>
  <si>
    <t>CORPORACION NACIONAL PARA LA RECONSTRUCCION DE LA CUENCA DEL RIO PAEZ Y ZONAS ALEDANAS NASA KI WE</t>
  </si>
  <si>
    <t>UNIDAD NACIONAL DE PROTECCION - UNP</t>
  </si>
  <si>
    <t>DIRECCION NACIONAL DE BOMBEROS</t>
  </si>
  <si>
    <t>COMISION NACIONAL DEL SERVICIO CIVIL</t>
  </si>
  <si>
    <t>DEPARTAMENTO ADMINISTRATIVO DE LA CIENCIA, TECNOLOGIA E INNOVACION - GESTION GENERAL</t>
  </si>
  <si>
    <t>MINISTERIO DE VIVIENDA, CIUDAD Y TERRITORIO - GESTIÓN GENERAL</t>
  </si>
  <si>
    <t>COMISION DE REGULACION DE AGUA POTABLE Y SANEAMIENTO BÁSICO CRA</t>
  </si>
  <si>
    <t>FONDO NACIONAL DE VIVIENDA - FONVIVIENDA</t>
  </si>
  <si>
    <t>DEPARTAMENTO ADMINISTRATIVO PARA LA PROSPERIDAD SOCIAL - GESTIÓN GENERAL</t>
  </si>
  <si>
    <t>UNIDAD DE ATENCIÓN Y REPARACIÓN INTEGRAL A LAS VICTIMAS</t>
  </si>
  <si>
    <t>INSTITUTO COLOMBIANO DE BIENESTAR FAMILIAR (ICBF)</t>
  </si>
  <si>
    <t>DEPARTAMENTO ADMINISTRATIVO DIRECCIÓN NACIONAL DE INTELIGENCIA - GESTIÓN GENERAL</t>
  </si>
  <si>
    <t>DEPARTAMENTO ADMINISTRATIVO DEL DEPORTE, LA RECREACIÓN, LA ACTIVIDAD FÍSICA Y EL APROVECHAMIENTO DEL TIEMPO LIBRE – COLDEPORTES - GESTIÓN GENERAL</t>
  </si>
  <si>
    <t>FONDO APOYO FINANCIERO ZONAS NO INTERCONECTADAS (FAZNI)</t>
  </si>
  <si>
    <t>FONDO APOYO FINANCIERO ZONAS RURALES INTERCONECTADAS(FAER)</t>
  </si>
  <si>
    <t>FONDO DE INVESTIGACION EN SALUD</t>
  </si>
  <si>
    <t>FONDO DE MODERNIZACION, DESCONGESTION YBIENESTAR DE LA ADMINISTRACIÓN DE JUSTICIA</t>
  </si>
  <si>
    <t>FONDO DE RESTITUCION DE TIERRAS DESPOJADAS</t>
  </si>
  <si>
    <t>FONDO DE SOBRETASA AL ACPM</t>
  </si>
  <si>
    <t>FONDO ESPECIAL DE ENERGIA SOCIAL-FOES</t>
  </si>
  <si>
    <t>FONDO PENSIONES SUPERINTENDENCIAS Y CARBOCOL</t>
  </si>
  <si>
    <t>FONDO SUBSIDIO SOBRETASA GASOLINA</t>
  </si>
  <si>
    <t>Ingresos tributarios</t>
  </si>
  <si>
    <t xml:space="preserve">Impuestos indirectos </t>
  </si>
  <si>
    <t xml:space="preserve">CÓD </t>
  </si>
  <si>
    <t>Impuesto social a las armas y municiones</t>
  </si>
  <si>
    <t>Sobretasa al ACPM</t>
  </si>
  <si>
    <t xml:space="preserve">Transferencia Fontur- Art. 21 de la Ley 1558 de 2012 </t>
  </si>
  <si>
    <t xml:space="preserve">Contribuciones sociales </t>
  </si>
  <si>
    <t>Contribuciones asignaciones de retiro militares y policía</t>
  </si>
  <si>
    <t>Otros gastos personales- Previo concepto DGPPN</t>
  </si>
  <si>
    <t>Impuestos a favor de gobiernos extranjeros</t>
  </si>
  <si>
    <t xml:space="preserve">Multas, sanciones e intereses de mora </t>
  </si>
  <si>
    <t>Multas, sanciones e intereses de mora</t>
  </si>
  <si>
    <t>Recursos en consignación</t>
  </si>
  <si>
    <t>CONTRIBUCIONES DIVERSAS - FE</t>
  </si>
  <si>
    <t>CONTRIBUCIONES DIVERSAS - ESTAPÚBLICO</t>
  </si>
  <si>
    <t>Contribución - Comisión de Regulación de Comunicaciones (CRC)</t>
  </si>
  <si>
    <t>Contribución - Comisión de Regulación de Energía y Gas (CREG)</t>
  </si>
  <si>
    <t>Contribución - Comisión de Regulación de Agua Potable y Saneamiento Básico (CRA)</t>
  </si>
  <si>
    <t>01</t>
  </si>
  <si>
    <t>02</t>
  </si>
  <si>
    <t>03</t>
  </si>
  <si>
    <t>Contribución - Superintendencia de Vigilancia y Seguridad Privada</t>
  </si>
  <si>
    <t>Contribución - Superintendencia de la Economía Solidaria</t>
  </si>
  <si>
    <t>04</t>
  </si>
  <si>
    <t>05</t>
  </si>
  <si>
    <t>06</t>
  </si>
  <si>
    <t>Contribución - Superintendencia del Subsidio Familiar</t>
  </si>
  <si>
    <t>07</t>
  </si>
  <si>
    <t>Contribución de vigilancia - Superintendencia de Industria y Comercio</t>
  </si>
  <si>
    <t>Contribución de seguimiento - Superintendencia de Industria y Comercio</t>
  </si>
  <si>
    <t>Contribución - Superintendencia Financiera de Colombia</t>
  </si>
  <si>
    <t>08</t>
  </si>
  <si>
    <t>09</t>
  </si>
  <si>
    <t>10</t>
  </si>
  <si>
    <t>Contribución - Superintendencia de Servicios Públicos Domiciliarios</t>
  </si>
  <si>
    <t>11</t>
  </si>
  <si>
    <t>Contribución - Superintendencia de Puertos y Transporte</t>
  </si>
  <si>
    <t>Contribución - Fondo de Compensación Ambiental</t>
  </si>
  <si>
    <t xml:space="preserve">Contribución - Fondo Apoyo Financiero Zonas No Interconectadas (FAZNI) </t>
  </si>
  <si>
    <t>Contribución - Fondo Apoyo Financiero para la Energización de las Zonas Rurales Interconectadas (FAER)</t>
  </si>
  <si>
    <t>Contribución - Fondo de Energías No Convencionales y Gestión Eficiente de la Energía (FENOGE)</t>
  </si>
  <si>
    <t>Contribución - Fondo Especial de Energía Social (FOES)</t>
  </si>
  <si>
    <t>Contribución - Fondo Especial Cuota de Fomento de Gas Natural</t>
  </si>
  <si>
    <t>Contribución - Fondo Especial para el programa de Normalización de Redes Eléctricas (Prone)</t>
  </si>
  <si>
    <t>Contribución - Fondo Emprender</t>
  </si>
  <si>
    <t>Contribución - Fondo Nacional de las Universidades Estatales de Colombia</t>
  </si>
  <si>
    <t>Contribución pensionados militares y policía</t>
  </si>
  <si>
    <t>Cuota de compensación militar - Fondo de Defensa Nacional</t>
  </si>
  <si>
    <t>Aporte sobre pólizas de seguros - Fondo Nacional de Bomberos de Colombia</t>
  </si>
  <si>
    <t>Contribución - Subcuenta de Riesgos Catastróficos y Accidentes de Tránsito (Fosyga)</t>
  </si>
  <si>
    <t>Arancel judicial - Ley 1394 de 2010</t>
  </si>
  <si>
    <t>Arancel judicial CSJ - Ley 1653 de 2013</t>
  </si>
  <si>
    <t>Arancel judicial - Ley 1743 de 2014</t>
  </si>
  <si>
    <t>Contribución especial arbitral</t>
  </si>
  <si>
    <t>Contribución especial para laudos arbitrales de contenido económico</t>
  </si>
  <si>
    <t>Prima sobre contratos de estabilidad jurídica</t>
  </si>
  <si>
    <t>Derecho económico por precios altos</t>
  </si>
  <si>
    <t>Derecho económico por participación en la producción</t>
  </si>
  <si>
    <t>Contribución por explotación o exportación de petróleo</t>
  </si>
  <si>
    <t>Aporte afiliados al Sistema General de Pensiones - Subcuenta de Solidaridad</t>
  </si>
  <si>
    <t>Aporte afiliados al Sistema General de Pensiones - Subcuenta de Subsistencia</t>
  </si>
  <si>
    <t>Aportes diferenciales - Fondo de Solidaridad Pensional</t>
  </si>
  <si>
    <t>Aporte pensionados - Fondo de Solidaridad Pensional</t>
  </si>
  <si>
    <t>Contribución Nacional de Valorización</t>
  </si>
  <si>
    <t>Contribución cultural a la boletería de los espectáculos públicos</t>
  </si>
  <si>
    <t>Recursos por la explotación de juegos de suerte y azar – Fondo de Investigación en Salud</t>
  </si>
  <si>
    <t>Contribución - Fondo Industria de la Construcción (FIC)</t>
  </si>
  <si>
    <t>Contribución SOAT - Fondo Nacional de Seguridad Vial</t>
  </si>
  <si>
    <t>Contribución - Fondo de Seguridad y Convivencia</t>
  </si>
  <si>
    <t>Contribución Industria Militar – ICFE</t>
  </si>
  <si>
    <t>CONTRIBUCIONES ASOCIADAS A NÓMINA - EP</t>
  </si>
  <si>
    <t>CONTRIBUCIONES ASOCIADAS A NÓMINA -FE</t>
  </si>
  <si>
    <t>Escuelas industriales e institutos técnicos</t>
  </si>
  <si>
    <t>Aportes de cesantías</t>
  </si>
  <si>
    <t>CONTRIBUCIONES ESPECIALES -FE</t>
  </si>
  <si>
    <t>Recaudo ley 55 de 1985 Superintendencia de Notariado y Registro</t>
  </si>
  <si>
    <t>Aporte a la administración de justicia</t>
  </si>
  <si>
    <t>CONTRIBUCIONES SOCIALES- EP</t>
  </si>
  <si>
    <t>CONTRIBUCIONES SOCIALES -FE</t>
  </si>
  <si>
    <t>Salud</t>
  </si>
  <si>
    <t>Expedición de visas</t>
  </si>
  <si>
    <t>Expedición de pasaportes</t>
  </si>
  <si>
    <t>Apostilla o legalización</t>
  </si>
  <si>
    <t>Protocolización de escrituras públicas</t>
  </si>
  <si>
    <t>Expedición de certificaciones en el exterior</t>
  </si>
  <si>
    <t>Certificación sobre la existencia legal de sociedades</t>
  </si>
  <si>
    <t>Reconocimiento y autenticación de firmas ante cónsules colombianos</t>
  </si>
  <si>
    <t>Expedición de tarjetas de registro consular</t>
  </si>
  <si>
    <t>Trámite de nacionalidad colombiana por adopción</t>
  </si>
  <si>
    <t>Trámite de renuncia a la nacionalidad colombiana</t>
  </si>
  <si>
    <t>Expedición de certificados de antepasados de extranjeros nacionalizados como colombianos por adopción</t>
  </si>
  <si>
    <t>Expedición de certificados de no objeción a la permanencia en el exterior de estudiantes colombianos</t>
  </si>
  <si>
    <t>Tasa de inspección y vigilancia - Superintendencia Nacional de Salud</t>
  </si>
  <si>
    <t>Permiso para el uso del espectro radioeléctrico</t>
  </si>
  <si>
    <t>Derecho de ingreso áreas protegidas</t>
  </si>
  <si>
    <t>Expedición de tarjetas de identidad</t>
  </si>
  <si>
    <t>Expedición de certificaciones no sujetas a reserva legal</t>
  </si>
  <si>
    <t>Expedición de bases de datos sujeta a reserva legal</t>
  </si>
  <si>
    <t>Expedición de certificaciones excepcionales de nacionalidad</t>
  </si>
  <si>
    <t>Expedición de certificados de Registro Civil</t>
  </si>
  <si>
    <t>Impresión de publicaciones de la Organización Electoral</t>
  </si>
  <si>
    <t>Venta de licencias de software</t>
  </si>
  <si>
    <t>Expedición de cédula de extranjería</t>
  </si>
  <si>
    <t>Certificación de movimientos migratorios</t>
  </si>
  <si>
    <t>Permisos de ingreso y permanencia en el país</t>
  </si>
  <si>
    <t>Expedición de salvoconductos de permanencia y salida del país</t>
  </si>
  <si>
    <t>Expedición de registros sanitarios</t>
  </si>
  <si>
    <t>Renovación de la capacidad de laboratorios</t>
  </si>
  <si>
    <t>Realización de exámenes de laboratorio</t>
  </si>
  <si>
    <t>Expedición de certificados de registro sanitario</t>
  </si>
  <si>
    <t>12</t>
  </si>
  <si>
    <t>13</t>
  </si>
  <si>
    <t>14</t>
  </si>
  <si>
    <t>15</t>
  </si>
  <si>
    <t>16</t>
  </si>
  <si>
    <t>17</t>
  </si>
  <si>
    <t>18</t>
  </si>
  <si>
    <t>19</t>
  </si>
  <si>
    <t>20</t>
  </si>
  <si>
    <t>21</t>
  </si>
  <si>
    <t>22</t>
  </si>
  <si>
    <t>23</t>
  </si>
  <si>
    <t>24</t>
  </si>
  <si>
    <t>25</t>
  </si>
  <si>
    <t>26</t>
  </si>
  <si>
    <t>27</t>
  </si>
  <si>
    <t>28</t>
  </si>
  <si>
    <t>29</t>
  </si>
  <si>
    <t>30</t>
  </si>
  <si>
    <t>31</t>
  </si>
  <si>
    <t>Impuesto de salida de extranjeros</t>
  </si>
  <si>
    <t>IMPUESTOS INDIRECTOS -FE</t>
  </si>
  <si>
    <t>Impuesto de remate y adjudicaciones</t>
  </si>
  <si>
    <t>Sobretasa nacional a la gasolina</t>
  </si>
  <si>
    <t>DERECHOS ECONÓMICOS POR USO DE RECURSOS NATURALES- EP</t>
  </si>
  <si>
    <t>DERECHOS ECONÓMICOS POR USO DE RECURSOS NATURALES- FE</t>
  </si>
  <si>
    <t>Regalías y compensaciones monetarias</t>
  </si>
  <si>
    <t>Derecho económico por uso del subsuelo</t>
  </si>
  <si>
    <t>Concesiones mineras</t>
  </si>
  <si>
    <t>Contraprestaciones portuarias</t>
  </si>
  <si>
    <t>Concesiones parques naturales</t>
  </si>
  <si>
    <t>TRANSFERENCIAS CORRIENTES- EP</t>
  </si>
  <si>
    <t>TRANSFERENCIAS CORRIENTES- FE</t>
  </si>
  <si>
    <t>Prescripción de depósitos judiciales</t>
  </si>
  <si>
    <t>Devolución IVA</t>
  </si>
  <si>
    <t>Transferencias de otras unidades de gobierno</t>
  </si>
  <si>
    <t>Recursos por bienes mostrencos y vocaciones hereditarias</t>
  </si>
  <si>
    <t>Recursos por procesos de extinción de dominio</t>
  </si>
  <si>
    <t>Compensación UPC – SSS</t>
  </si>
  <si>
    <t>Pensión</t>
  </si>
  <si>
    <t>Tasas y derechos administrativos</t>
  </si>
  <si>
    <t>Contribuciones especiales</t>
  </si>
  <si>
    <t>Recursos de terceros en consignación</t>
  </si>
  <si>
    <t>FONDO CONTRA LA EXPLOTACIÓN SEXUAL DE MENORES</t>
  </si>
  <si>
    <t>Devolución IVA - Instituciones de Educación Superior</t>
  </si>
  <si>
    <t>Aportes Nación</t>
  </si>
  <si>
    <t>Otras unidades de gobierno</t>
  </si>
  <si>
    <t>Compensación UPC- SSS</t>
  </si>
  <si>
    <t>Depósito en prenda</t>
  </si>
  <si>
    <t>CPC</t>
  </si>
  <si>
    <t>Otros gastos de personal</t>
  </si>
  <si>
    <t>Cesantías</t>
  </si>
  <si>
    <t>Devolución del ahorro voluntario de los trabajadores</t>
  </si>
  <si>
    <t>Personal supernumerario y planta temporal</t>
  </si>
  <si>
    <t>COMPUTADORES PARA EDUCAR</t>
  </si>
  <si>
    <t>FONDO DE PRESTACIONES SOCIALES DEL MAGISTERIO</t>
  </si>
  <si>
    <t>CONTRIBUCIÓN ESPECTÁCULOS PÚBLICOS (ART. 7 LEY 1493 DE 2011)</t>
  </si>
  <si>
    <t>COD</t>
  </si>
  <si>
    <t>Expedición de cédulas de ciudadanía</t>
  </si>
  <si>
    <t>Expedición de información no sujeta a reserva legal</t>
  </si>
  <si>
    <t>Expedición de la tarjeta de movilidad fronteriza</t>
  </si>
  <si>
    <t>Inscripción al sistema de migración automática</t>
  </si>
  <si>
    <t>Verificación migratoria en el sistema PLATINUM</t>
  </si>
  <si>
    <t>32</t>
  </si>
  <si>
    <t>33</t>
  </si>
  <si>
    <t>34</t>
  </si>
  <si>
    <t>35</t>
  </si>
  <si>
    <t>36</t>
  </si>
  <si>
    <t>37</t>
  </si>
  <si>
    <t>38</t>
  </si>
  <si>
    <t>39</t>
  </si>
  <si>
    <t>40</t>
  </si>
  <si>
    <t>41</t>
  </si>
  <si>
    <t>42</t>
  </si>
  <si>
    <t>Peajes</t>
  </si>
  <si>
    <t>Permiso para transporte de carga</t>
  </si>
  <si>
    <t xml:space="preserve">Autorización para el uso de materiales radiactivos y nucleares </t>
  </si>
  <si>
    <t>Evaluación de licencias y trámites ambientales</t>
  </si>
  <si>
    <t>Seguimiento a licencias y trámites ambientales</t>
  </si>
  <si>
    <t xml:space="preserve">Expedición de tarjetas profesionales </t>
  </si>
  <si>
    <t xml:space="preserve">Derechos de registro </t>
  </si>
  <si>
    <t>Autorización para el manejo de sustancias químicas controladas</t>
  </si>
  <si>
    <t>43</t>
  </si>
  <si>
    <t>44</t>
  </si>
  <si>
    <t>45</t>
  </si>
  <si>
    <t>46</t>
  </si>
  <si>
    <t>47</t>
  </si>
  <si>
    <t>48</t>
  </si>
  <si>
    <t>49</t>
  </si>
  <si>
    <t>50</t>
  </si>
  <si>
    <t>51</t>
  </si>
  <si>
    <t>52</t>
  </si>
  <si>
    <t>53</t>
  </si>
  <si>
    <t>54</t>
  </si>
  <si>
    <t>Permiso por tenencia y porte de armas</t>
  </si>
  <si>
    <t>Capacitación en metrología</t>
  </si>
  <si>
    <t>Servicios de asistencia técnica en materia metrológica</t>
  </si>
  <si>
    <t>Calibración y medición metrológica</t>
  </si>
  <si>
    <t>Comercialización de materiales de referencia</t>
  </si>
  <si>
    <t>Comparación interlaboratorios</t>
  </si>
  <si>
    <t>Tasa para la sostenibilidad del RUNT</t>
  </si>
  <si>
    <t>Explotación de las concesiones de televisión</t>
  </si>
  <si>
    <t>Fiscalización y seguimiento a títulos mineros</t>
  </si>
  <si>
    <t>Derechos de aeródromo</t>
  </si>
  <si>
    <t>Tasas aeroportuarias</t>
  </si>
  <si>
    <t>TASAS Y DERECHOS ADMINISTRATIVOS - FE</t>
  </si>
  <si>
    <t>TASAS Y DERECHOS ADMINISTRATIVOS - EP</t>
  </si>
  <si>
    <t>Recursos de la entidad</t>
  </si>
  <si>
    <t>Intereses por préstamos</t>
  </si>
  <si>
    <t>Contribuciones asociadas a la nómina</t>
  </si>
  <si>
    <t xml:space="preserve">Contribuciones diversas </t>
  </si>
  <si>
    <t>TOTAL INGRESOS VIGENCIA</t>
  </si>
  <si>
    <t>Contribución - Fondo de Solidaridad para Subsidios y Redistribución de Ingresos</t>
  </si>
  <si>
    <t>CONTRIBUCIONES DIVERSAS - NACIÓN</t>
  </si>
  <si>
    <t xml:space="preserve"> NOMBRE DEL FONDO ESPECIAL</t>
  </si>
  <si>
    <t>FONDO DE PENSIONES FONDO ROTATORIO DE NOTARIADO Y REGISTRO</t>
  </si>
  <si>
    <t>FONDOS MINISTERIO DE JUSTICIA</t>
  </si>
  <si>
    <t>CÓDIGO SIIF</t>
  </si>
  <si>
    <t>Personal extranjero en consulados y embajadas (local)</t>
  </si>
  <si>
    <t>Sistemas de armamento</t>
  </si>
  <si>
    <t>Activos fijos no clasificados como maquinaria y equipo</t>
  </si>
  <si>
    <t>Productos metálicos y paquetes de software</t>
  </si>
  <si>
    <t>A órganos del PGN</t>
  </si>
  <si>
    <t>A entidades territoriales distintas al Sistema General de Participaciones</t>
  </si>
  <si>
    <t>Transferencia Fondo De Desarrollo De La Educación Superior FODESEP - Artículo 91 Ley 30 De 1992</t>
  </si>
  <si>
    <t>Colegio Mayor De Bolívar (Decreto 1052/06)</t>
  </si>
  <si>
    <t>Colegio Mayor De Antioquia (Decreto 1052/06)</t>
  </si>
  <si>
    <t xml:space="preserve">Prestaciones sociales asumidas por el gobierno </t>
  </si>
  <si>
    <t>Fallos nacionales</t>
  </si>
  <si>
    <t>Fallos internacionales</t>
  </si>
  <si>
    <t>Sentencias</t>
  </si>
  <si>
    <t>Conciliaciones</t>
  </si>
  <si>
    <t>Laudos arbitrales</t>
  </si>
  <si>
    <t>Actividades de atención de la salud humana y de asistencia social</t>
  </si>
  <si>
    <t>Agricultura, ganadería, caza, silvicultura y pesca</t>
  </si>
  <si>
    <t>Administración pública y defensa; planes de seguridad social de afiliación obligatoria</t>
  </si>
  <si>
    <t>Educación</t>
  </si>
  <si>
    <t xml:space="preserve">Actividades de servicios financieros y de seguros </t>
  </si>
  <si>
    <t>Información y comunicaciones</t>
  </si>
  <si>
    <t>Otras actividades de servicios</t>
  </si>
  <si>
    <t>A los hogares diferentes de prestaciones sociales</t>
  </si>
  <si>
    <t>Pago Servicio De La Deuda Externa Instituto Colombiano Para El Fomento De La Educación Superior – ICFES.</t>
  </si>
  <si>
    <t>Servicios de venta y de distribución; alojamiento; servicios de suministro de comidas y bebidas; servicios de transporte; y servicios de distribución de electricidad, gas y agua.</t>
  </si>
  <si>
    <t>Adquisición de acciones</t>
  </si>
  <si>
    <t>Adquisición de otras participaciones de capital</t>
  </si>
  <si>
    <t>Gastos por tributos, multas, sanciones e intereses de mora</t>
  </si>
  <si>
    <t>Ventas de establecimiento de mercado</t>
  </si>
  <si>
    <t>1.02.1.01.01. Salud</t>
  </si>
  <si>
    <t>1.02.1.01.02. Pensión</t>
  </si>
  <si>
    <t>1.02.1.01.03. Contribuciones asignaciones de retiro militares y policía</t>
  </si>
  <si>
    <t>1.02.1.02.01. ICBF</t>
  </si>
  <si>
    <t>1.02.1.02.02. SENA</t>
  </si>
  <si>
    <t>1.02.1.02.03. ESAP</t>
  </si>
  <si>
    <t>CÁLCULO POR INGRESOS CORRIENTES</t>
  </si>
  <si>
    <t>1.02.1.04.04. Contribución - Superintendencia de Sociedades</t>
  </si>
  <si>
    <t>1.02.1.04.05. Contribución - Superintendencia de Vigilancia y Seguridad Privada</t>
  </si>
  <si>
    <t>1.02.1.04.06. Contribución – Superintendencia de la Economía Solidaria</t>
  </si>
  <si>
    <t>1.02.1.04.08. Contribución de vigilancia - Superintendencia de Industria y Comercio</t>
  </si>
  <si>
    <t>1.02.1.04.09. Contribución de seguimiento - Superintendencia de Industria y Comercio</t>
  </si>
  <si>
    <t>1.02.1.04.10. Contribución - Superintendencia Financiera de Colombia</t>
  </si>
  <si>
    <t>1.02.1.04.11. Contribución - Superintendencia de Servicios Públicos Domiciliarios</t>
  </si>
  <si>
    <t>1.02.1.04.23. Contribución pensionados militares y policía</t>
  </si>
  <si>
    <t>1.02.1.04.33. Derecho económico por precios altos</t>
  </si>
  <si>
    <t>1.02.1.04.34. Derecho económico por participación en la producción</t>
  </si>
  <si>
    <t>1.02.1.04.40. Contribución Nacional de Valorización</t>
  </si>
  <si>
    <t>1.02.1.04.45. Contribución Industria Militar - ICFE</t>
  </si>
  <si>
    <t>1.02.2.01. Expedición de visas</t>
  </si>
  <si>
    <t>1.02.2.02. Expedición de pasaportes</t>
  </si>
  <si>
    <t>1.02.2.03. Apostilla o legalización</t>
  </si>
  <si>
    <t>1.02.2.04. Protocolización de escrituras públicas</t>
  </si>
  <si>
    <t xml:space="preserve">1.02.2.05. Expedición de certificaciones en el exterior </t>
  </si>
  <si>
    <t>1.02.2.06. Certificación sobre la existencia legal de sociedades</t>
  </si>
  <si>
    <t>1.02.2.07. Reconocimiento y autenticación de firmas ante cónsules colombianos</t>
  </si>
  <si>
    <t>1.02.2.08. Expedición de tarjetas de registro consular</t>
  </si>
  <si>
    <t>1.02.2.09. Trámite de nacionalidad colombiana por adopción</t>
  </si>
  <si>
    <t>1.02.2.10. Trámite de renuncia a la nacionalidad colombiana</t>
  </si>
  <si>
    <t>1.02.2.11. Expedición de certificados de antepasados de extranjeros nacionalizados como colombianos por adopción</t>
  </si>
  <si>
    <t>1.02.2.12. Expedición de  certificados de no objeción a la permanencia en el exterior de estudiantes colombianos</t>
  </si>
  <si>
    <t>1.02.2.13. Expedición de cédulas de ciudadanía</t>
  </si>
  <si>
    <t>1.02.2.14. Expedición de tarjetas de identidad</t>
  </si>
  <si>
    <t>1.02.2.15. Expedición de certificaciones no sujetas a reserva legal</t>
  </si>
  <si>
    <t>1.02.2.16. Expedición de bases de datos sujeta a reserva legal</t>
  </si>
  <si>
    <t>1.02.2.17. Expedición de certificaciones excepcionales de nacionalidad</t>
  </si>
  <si>
    <t>1.02.2.18. Expedición de certificados de Registro Civil</t>
  </si>
  <si>
    <t>1.02.2.19. Impresión de publicaciones de la Organización Electoral</t>
  </si>
  <si>
    <t>1.02.2.20. Venta de licencias de software</t>
  </si>
  <si>
    <t>1.02.2.21. Expedición de cédulas de extranjería</t>
  </si>
  <si>
    <t>1.02.2.22. Certificación de movimientos migratorios</t>
  </si>
  <si>
    <t>1.02.2.23. Permisos de ingreso y permanencia en el país</t>
  </si>
  <si>
    <t>1.02.2.24. Expedición de salvoconductos de permanencia y salida del país</t>
  </si>
  <si>
    <t>1.02.2.25. Expedición de información no sujeta a reserva legal</t>
  </si>
  <si>
    <t>1.02.2.26. Expedición de la tarjeta de movilidad fronteriza</t>
  </si>
  <si>
    <t>1.02.2.27. Inscripción al sistema de migración automática</t>
  </si>
  <si>
    <t>1.02.2.28. Verificación migratoria en el sistema PLATINUM</t>
  </si>
  <si>
    <t>1.02.2.29. Expedición de registros sanitarios</t>
  </si>
  <si>
    <t>1.02.2.30. Renovación de la capacidad de laboratorios</t>
  </si>
  <si>
    <t>1.02.2.31. Realización de exámenes de laboratorio</t>
  </si>
  <si>
    <t>1.02.2.32. Expedición de certificados de registro sanitario</t>
  </si>
  <si>
    <t>1.02.2.33. Peajes</t>
  </si>
  <si>
    <t>1.02.2.34. Permiso para transporte de carga</t>
  </si>
  <si>
    <t>1.02.2.35. Autorización para el uso de materiales radiactivos y nucleares</t>
  </si>
  <si>
    <t>1.02.2.36. Evaluación de licencias y trámites ambientales</t>
  </si>
  <si>
    <t>1.02.2.37. Seguimiento a licencias y trámites ambientales</t>
  </si>
  <si>
    <t>1.02.2.38. Tasa de inspección y vigilancia – Superintendencia Nacional de Salud</t>
  </si>
  <si>
    <t>1.02.2.39. Expedición de tarjetas profesionales</t>
  </si>
  <si>
    <t>1.02.2.40. Derechos de registro</t>
  </si>
  <si>
    <t>1.02.2.42. Permiso para el uso del espectro radioeléctrico</t>
  </si>
  <si>
    <t>1.02.2.43. Permiso por tenencia y porte de armas</t>
  </si>
  <si>
    <t>1.02.2.44. Derecho de ingreso áreas protegidas</t>
  </si>
  <si>
    <t>1.02.2.45. Servicios de asistencia técnica en materia metrológica</t>
  </si>
  <si>
    <t>1.02.2.46. Capacitación en metrología</t>
  </si>
  <si>
    <t>1.02.2.47. Calibración y medición metrológica</t>
  </si>
  <si>
    <t>1.02.2.48. Comparación interlaboratorios</t>
  </si>
  <si>
    <t>1.02.2.49. Comercialización de materiales de referencia</t>
  </si>
  <si>
    <t>1.02.2.51. Explotación de las concesiones de televisión</t>
  </si>
  <si>
    <t>1.02.2.53. Derechos de aeródromo</t>
  </si>
  <si>
    <t xml:space="preserve">1.02.2.54. Tasas aeroportuarias </t>
  </si>
  <si>
    <t>1.02.3.01.01. Infracciones</t>
  </si>
  <si>
    <t>1.02.3.01.02. Zonas francas</t>
  </si>
  <si>
    <t>1.02.3.01.03. Multas Superintendencias</t>
  </si>
  <si>
    <t>1.02.3.01.04. Comparendos</t>
  </si>
  <si>
    <t>1.02.3.01.05. Otras multas</t>
  </si>
  <si>
    <t>1.02.3.01.06. Sanciones Tributarias</t>
  </si>
  <si>
    <t>1.02.3.01.07. Sanciones Aduaneras</t>
  </si>
  <si>
    <t>1.02.3.01.08. Sanciones Cambiarias</t>
  </si>
  <si>
    <t>1.02.3.01.09. Sanciones Disciplinarias</t>
  </si>
  <si>
    <t>1.02.3.01.10. Sanciones Contractuales</t>
  </si>
  <si>
    <t>1.02.3.01.11. Sanciones Comerciales</t>
  </si>
  <si>
    <t>1.02.3.01.12. Sanciones Administrativas y Fiscales</t>
  </si>
  <si>
    <t>MULTAS Y SANCIONES - ESTAPÚBLICO</t>
  </si>
  <si>
    <t>1.02.4.01. Derecho económico por uso del subsuelo</t>
  </si>
  <si>
    <t>1.02.4.02. Concesiones mineras</t>
  </si>
  <si>
    <t>1.02.4.03. Contraprestaciones portuarias</t>
  </si>
  <si>
    <t>1.02.4.05. Concesiones parques naturales</t>
  </si>
  <si>
    <t>1.02.6.01. Indemnizaciones relacionadas con seguros no de vida</t>
  </si>
  <si>
    <t>1.02.6.02. Sentencias y conciliaciones</t>
  </si>
  <si>
    <t>1.02.6.03. Prescripción de depósitos judiciales</t>
  </si>
  <si>
    <t>1.02.6.05. Transferencias de otras unidades de gobierno</t>
  </si>
  <si>
    <t>1.02.6.06. Recursos de terceros en consignación</t>
  </si>
  <si>
    <t>1.02.6.07. Recursos por bienes mostrencos y vocaciones hereditarias</t>
  </si>
  <si>
    <t>1.02.6.08. Recursos por procesos de extinción de dominio</t>
  </si>
  <si>
    <t>1.02.6.09. Compensación UPC – SSS</t>
  </si>
  <si>
    <t>1.02.6.04. Devolución IVA - Instituciones de educación superior</t>
  </si>
  <si>
    <t>1.01.2.10. Impuesto social a las armas y municiones</t>
  </si>
  <si>
    <t>1.01.2.11. Impuesto de remate y adjudicaciones</t>
  </si>
  <si>
    <t>1.01.2.12. Sobretasa nacional a la gasolina</t>
  </si>
  <si>
    <t>1.01.2.13. Sobretasa al ACPM</t>
  </si>
  <si>
    <t>1.01.2.15. Impuesto de salida de extranjeros</t>
  </si>
  <si>
    <t>1.02.1.02.04. Escuelas industriales e institutos técnicos</t>
  </si>
  <si>
    <t>1.02.1.03.01. Cuota de fiscalización y auditaje</t>
  </si>
  <si>
    <t>1.02.1.03.02. Aporte a la administración de justicia</t>
  </si>
  <si>
    <t>1.02.1.03.03. Recaudo Ley 55 de 1985 Superintendencia de Notariado y Registro</t>
  </si>
  <si>
    <t xml:space="preserve">1.02.1.04.01. Contribución - Comisión de Regulación de Comunicaciones (CRC) </t>
  </si>
  <si>
    <t>1.02.1.04.02. Contribución - Comisión de Regulación de Energía y Gas (CREG)</t>
  </si>
  <si>
    <t>1.02.1.04.03. Contribución - Comisión de Regulación de Agua Potable y Saneamiento Básico (CRA)</t>
  </si>
  <si>
    <t>1.02.1.04.07. Contribución - Superintendencia del Subsidio Familiar</t>
  </si>
  <si>
    <t>1.02.1.04.12. Contribución - Superintendencia de Puertos y Transporte</t>
  </si>
  <si>
    <t>1.02.1.04.13. Contribución - Fondo de Compensación Ambiental</t>
  </si>
  <si>
    <t xml:space="preserve">1.02.1.04.14. Contribución - Fondo Apoyo Financiero Zonas No Interconectadas (FAZNI) </t>
  </si>
  <si>
    <t>1.02.1.04.15. Contribución - Fondo Apoyo Financiero para la Energización de las Zonas Rurales Interconectadas (FAER)</t>
  </si>
  <si>
    <t>1.02.1.04.16. Contribución - Fondo de Energías No Convencionales y Gestión Eficiente de la Energía (FENOGE)</t>
  </si>
  <si>
    <t>1.02.1.04.17. Contribución - Fondo Especial de Energía Social (FOES)</t>
  </si>
  <si>
    <t>1.02.1.04.18. Contribución - Fondo Especial Cuota de Fomento de Gas Natural</t>
  </si>
  <si>
    <t>1.02.1.04.19. Contribución - Fondo Especial para el programa de Normalización de Redes Eléctricas (Prone)</t>
  </si>
  <si>
    <t>1.02.1.04.20. Contribución – Fondo de Solidaridad para Subsidios y Redistribución de Ingresos</t>
  </si>
  <si>
    <t>1.02.1.04.21. Contribución - Fondo Emprender</t>
  </si>
  <si>
    <t>1.02.1.04.22. Contribución – Fondo Nacional de las Universidades Estatales de Colombia</t>
  </si>
  <si>
    <t>1.02.1.04.24. Cuota de compensación militar - Fondo de Defensa Nacional</t>
  </si>
  <si>
    <t>1.02.1.04.25. Aporte sobre pólizas de seguros - Fondo Nacional de Bomberos de Colombia</t>
  </si>
  <si>
    <t>1.02.1.04.26. Contribución - Subcuenta de Riesgos Catastróficos y Accidentes de Tránsito (Fosyga)</t>
  </si>
  <si>
    <t>1.02.1.04.27. Arancel judicial - Ley 1394 de 2010</t>
  </si>
  <si>
    <t>1.02.1.04.29. Arancel judicial - Ley 1743 de 2014</t>
  </si>
  <si>
    <t>1.02.1.04.30. Contribución especial arbitral</t>
  </si>
  <si>
    <t>1.02.1.04.28. Arancel judicial CSJ - Ley 1653 de 2013</t>
  </si>
  <si>
    <t>1.02.1.04.31. Contribución especial para laudos arbitrales de contenido económico</t>
  </si>
  <si>
    <t>1.02.1.04.36. Aporte afiliados al Sistema General de Pensiones - Subcuenta de Solidaridad</t>
  </si>
  <si>
    <t>1.02.1.04.37. Aporte afiliados al Sistema General de Pensiones - Subcuenta de Subsistencia</t>
  </si>
  <si>
    <t>1.02.1.04.38. Aportes diferenciales - Fondo de Solidaridad Pensional</t>
  </si>
  <si>
    <t>1.02.1.04.39. Aporte pensionados - Fondo de Solidaridad Pensional</t>
  </si>
  <si>
    <t>1.02.1.04.41. Contribución cultural a la boletería de los espectáculos públicos</t>
  </si>
  <si>
    <t>1.02.1.04.42. Recursos por la explotación de juegos de suerte y azar – Fondo de Investigación en Salud</t>
  </si>
  <si>
    <t>1.02.1.04.43. Contribución - Fondo Industria de la Construcción (FIC)</t>
  </si>
  <si>
    <t>1.02.1.04.44. Contribución SOAT - Fondo Nacional de Seguridad Vial</t>
  </si>
  <si>
    <t>1.02.1.04.46. Contribución - Fondo de Seguridad y Convivencia</t>
  </si>
  <si>
    <t xml:space="preserve"> </t>
  </si>
  <si>
    <t>1.02.2.50. Tasa para la sostenibilidad del RUNT</t>
  </si>
  <si>
    <t>1.02.2.52. Fiscalización y seguimiento a títulos mineros</t>
  </si>
  <si>
    <t>1.02.2.41. Autorización para el manejo de sustancias químicas controladas</t>
  </si>
  <si>
    <t>Participación para educación</t>
  </si>
  <si>
    <t xml:space="preserve">Participación para salud </t>
  </si>
  <si>
    <t>Participación para propósito general</t>
  </si>
  <si>
    <t>Atención Integral A La Primera Infancia</t>
  </si>
  <si>
    <t>1.02.1.02.05. Aportes de cesantías</t>
  </si>
  <si>
    <t>Viáticos de los funcionarios en comisión</t>
  </si>
  <si>
    <t>Formulario 3. Clasificación económica de los gastos de funcionamiento</t>
  </si>
  <si>
    <t>CLASIFICADOR PRESUPUESTAL</t>
  </si>
  <si>
    <t>CLASIFICADOR ECONÓMICO</t>
  </si>
  <si>
    <t>A</t>
  </si>
  <si>
    <t>FUENTE FINANCIACIÓN</t>
  </si>
  <si>
    <t>GASTOS</t>
  </si>
  <si>
    <t>ACTIVOS NO FINANCIEROS</t>
  </si>
  <si>
    <t>ACTIVOS FINANCIEROS</t>
  </si>
  <si>
    <t>CONCEPTO</t>
  </si>
  <si>
    <r>
      <t xml:space="preserve">VALOR CLASIFICADOR        </t>
    </r>
    <r>
      <rPr>
        <b/>
        <sz val="8"/>
        <color indexed="8"/>
        <rFont val="Arial"/>
        <family val="2"/>
      </rPr>
      <t>APORTES NACIÓN</t>
    </r>
  </si>
  <si>
    <r>
      <t xml:space="preserve">VALOR CLASIFICADOR  </t>
    </r>
    <r>
      <rPr>
        <b/>
        <sz val="8"/>
        <color indexed="8"/>
        <rFont val="Arial"/>
        <family val="2"/>
      </rPr>
      <t>RECURSOS PROPIOS</t>
    </r>
  </si>
  <si>
    <t>REMUNERACIÓN A LOS EMPLEADOS</t>
  </si>
  <si>
    <t>COMPRA DE BIENES Y SERVICIOS</t>
  </si>
  <si>
    <t>INTERESES</t>
  </si>
  <si>
    <t>SUBSIDIOS</t>
  </si>
  <si>
    <t>DONACIONES</t>
  </si>
  <si>
    <t>PRESTACIONES SOCIALES</t>
  </si>
  <si>
    <t>OTROS GASTOS</t>
  </si>
  <si>
    <t>ACTIVOS FIJOS</t>
  </si>
  <si>
    <t>EXISTENCIAS</t>
  </si>
  <si>
    <t>OBJETOS DE VALOR
Y
ACTIVOS NO PRODUCIDOS</t>
  </si>
  <si>
    <t>ADQUISICIÓN ACTIVOS FINANCIEROS</t>
  </si>
  <si>
    <t>GASTOS DE FUNCIONAMIENTO</t>
  </si>
  <si>
    <t xml:space="preserve">          GASTOS DE PERSONAL</t>
  </si>
  <si>
    <t xml:space="preserve">          ADQUISICIÓN DE BIENES  Y SERVICIOS</t>
  </si>
  <si>
    <t xml:space="preserve">          TRANSFERENCIAS CORRIENTES</t>
  </si>
  <si>
    <t xml:space="preserve">            TRANSFERENCIA DE CAPITAL</t>
  </si>
  <si>
    <t xml:space="preserve">          GASTOS DE COMERCIALIZACIÓN Y PRODUCCIÓN</t>
  </si>
  <si>
    <t xml:space="preserve">          ADQUISICIÓN DE ACTIVOS FINANCIEROS</t>
  </si>
  <si>
    <t xml:space="preserve">          DISMINUCIÓN DE PASIVOS</t>
  </si>
  <si>
    <t>ANTEPROYECTO CLASIFICACIÓN ECONÓMICA DE LOS GASTOS DE FUNCIONAMIENTO - VIGENCIA</t>
  </si>
  <si>
    <r>
      <t xml:space="preserve">VALOR CLASIFICADOR POR OBJETO
</t>
    </r>
    <r>
      <rPr>
        <b/>
        <sz val="8"/>
        <color indexed="8"/>
        <rFont val="Arial"/>
        <family val="2"/>
      </rPr>
      <t>TOTAL</t>
    </r>
  </si>
  <si>
    <r>
      <rPr>
        <sz val="8"/>
        <color indexed="8"/>
        <rFont val="Arial"/>
        <family val="2"/>
      </rPr>
      <t xml:space="preserve">VALOR CLASIFICADOR ECONÓMICO
</t>
    </r>
    <r>
      <rPr>
        <b/>
        <sz val="8"/>
        <color indexed="8"/>
        <rFont val="Arial"/>
        <family val="2"/>
      </rPr>
      <t xml:space="preserve">TOTAL </t>
    </r>
  </si>
  <si>
    <t xml:space="preserve">          TRIBUTOS, MULTAS, SANCIONES E INTERESES DE  MORA</t>
  </si>
  <si>
    <t>02.01</t>
  </si>
  <si>
    <t>02.02</t>
  </si>
  <si>
    <t>B</t>
  </si>
  <si>
    <t>C</t>
  </si>
  <si>
    <t>D</t>
  </si>
  <si>
    <t>E</t>
  </si>
  <si>
    <t>F</t>
  </si>
  <si>
    <t>G</t>
  </si>
  <si>
    <t>H</t>
  </si>
  <si>
    <t>I</t>
  </si>
  <si>
    <t>J</t>
  </si>
  <si>
    <t>K</t>
  </si>
  <si>
    <t>L</t>
  </si>
  <si>
    <t>M</t>
  </si>
  <si>
    <t>N</t>
  </si>
  <si>
    <t>P</t>
  </si>
  <si>
    <t>Q</t>
  </si>
  <si>
    <t>O</t>
  </si>
  <si>
    <t>INSTRUCCIONES</t>
  </si>
  <si>
    <t>La tarea consiste en desagregar el monto presupuestal, en todos y cada uno de los conceptos del clasificador económico.</t>
  </si>
  <si>
    <t>El monto presupuestal se debe incluir en las columnas C o D.</t>
  </si>
  <si>
    <t>Al final del ejercicio, los valores de las columnas E y Q, deben ser iguales.</t>
  </si>
  <si>
    <r>
      <t xml:space="preserve">El concepto económico </t>
    </r>
    <r>
      <rPr>
        <b/>
        <sz val="8"/>
        <color indexed="8"/>
        <rFont val="Arial"/>
        <family val="2"/>
      </rPr>
      <t xml:space="preserve">Donaciones </t>
    </r>
    <r>
      <rPr>
        <sz val="8"/>
        <color indexed="8"/>
        <rFont val="Arial"/>
        <family val="2"/>
      </rPr>
      <t xml:space="preserve">son transferencias sin contrapartida, total o parcial, </t>
    </r>
    <r>
      <rPr>
        <b/>
        <sz val="8"/>
        <color indexed="8"/>
        <rFont val="Arial"/>
        <family val="2"/>
      </rPr>
      <t>a otras unidades</t>
    </r>
    <r>
      <rPr>
        <sz val="8"/>
        <color indexed="8"/>
        <rFont val="Arial"/>
        <family val="2"/>
      </rPr>
      <t xml:space="preserve"> de gobierno o a organismos internacionales y que no cumplen ocn la definición de impuesto, subsidio o contribución social.</t>
    </r>
  </si>
  <si>
    <t>FONDOS ESPECIALES - CONTRIBUCIONES PARAFISCALES DE LA NACIÓN</t>
  </si>
  <si>
    <t>Gastos De Administración De Pensiones, Nomina, Archivo Y Otras Actividades Inherentes Decreto 4986 De 2007, Decreto 2721 De 2008 Y Decreto 2601 De 2009</t>
  </si>
  <si>
    <t>Aseguramiento En Salud (Leyes 100 De 1993, 1122 De 2007, 1393 De 2010, 1438 De 2011 Y 1607 De 2012)</t>
  </si>
  <si>
    <t>Recursos A Los Municipios Con Territorios Colectivos De Comunidades Negras. Articulo 255 Ley 1753 De 2015</t>
  </si>
  <si>
    <t>Fondo Para La Participación Ciudadana Y El Fortalecimiento De La Democracia. Articulo 96 Ley 1757 De 2015</t>
  </si>
  <si>
    <t>Fondo Colombia En Paz (FCP) - Decreto 691/2017</t>
  </si>
  <si>
    <t>Colegio Boyacá (Decreto 3176 De 2005 Artículo 2)</t>
  </si>
  <si>
    <t>Instituto Tecnológico Metropolitano</t>
  </si>
  <si>
    <t>Instituto Universitario De La Paz</t>
  </si>
  <si>
    <t>Unidades Tecnológicas De Santander</t>
  </si>
  <si>
    <t>Institución Universitaria Antonio José Camacho-UNIAJC</t>
  </si>
  <si>
    <t>Institución Universitaria De Envigado</t>
  </si>
  <si>
    <t>Institución Universitaria Bellas Artes Y Ciencias De Bolívar</t>
  </si>
  <si>
    <t>Escuela Superior Tecnológica De Artes "Debora Arango"</t>
  </si>
  <si>
    <t>Instituto Departamental De Bellas Artes</t>
  </si>
  <si>
    <t>Politécnico Colombiano "Jaime Isaza Cadavid"</t>
  </si>
  <si>
    <t>Tecnológico De Antioquia</t>
  </si>
  <si>
    <t>Recursos Para Transferir Al Fondo Nacional De Prestaciones Sociales Del Magisterio, Previa Revisión Faltante De Cesantías</t>
  </si>
  <si>
    <t>Municipios De La Ribera Del Rio Magdalena - Asignaciones especiales</t>
  </si>
  <si>
    <t>Programas De Alimentación Escolar - Asignaciones especiales</t>
  </si>
  <si>
    <t>FONPET 2.9% - Asignaciones especiales</t>
  </si>
  <si>
    <t>Resguardos Indígenas - Asignaciones especiales</t>
  </si>
  <si>
    <t>Financiación Estatal Previa De Las Campañas Presidenciales Ley 996 De 2005</t>
  </si>
  <si>
    <t>Instituto Amazónico De Investigaciones Científicas</t>
  </si>
  <si>
    <t>Centro Internacional De Física (Decreto 267 De 1984)</t>
  </si>
  <si>
    <t>Centro Internacional De Investigaciones Médicas - CIDEIM (Decreto 578 De 1990)</t>
  </si>
  <si>
    <t>A entidades públicas</t>
  </si>
  <si>
    <t>A otras entidades públicas</t>
  </si>
  <si>
    <t>Impuestos nacionales</t>
  </si>
  <si>
    <t>Impuesto nacional al consumo</t>
  </si>
  <si>
    <t>Impuestos territoriales</t>
  </si>
  <si>
    <t>Impuestos de otros países</t>
  </si>
  <si>
    <t>El formulario presenta los conceptos de los gastos de funcionamiento desde el punto de vista presupuestal, columna B - Filas 15-34, y económico, columnas F-P, Filas 11 y 13.</t>
  </si>
  <si>
    <t>El monto económico se debe incluir en las columnas F, G, H, I, J, k ó L si corresponden a gastos propiamente dichos, en las columnas M, N u O si corresponde su uso a la adquisición de activos no financieros, o finalmente en la columna P si se trata de la adquisición de un activo financiero.</t>
  </si>
  <si>
    <r>
      <t xml:space="preserve">Los </t>
    </r>
    <r>
      <rPr>
        <b/>
        <sz val="8"/>
        <color indexed="8"/>
        <rFont val="Arial"/>
        <family val="2"/>
      </rPr>
      <t>Gastos de personal</t>
    </r>
    <r>
      <rPr>
        <sz val="8"/>
        <color indexed="8"/>
        <rFont val="Arial"/>
        <family val="2"/>
      </rPr>
      <t xml:space="preserve"> se refieren a los pagos realizados a un servidor público y que surgen de la relación empleador- empleado.</t>
    </r>
  </si>
  <si>
    <r>
      <t xml:space="preserve">Las </t>
    </r>
    <r>
      <rPr>
        <b/>
        <sz val="8"/>
        <color indexed="8"/>
        <rFont val="Arial"/>
        <family val="2"/>
      </rPr>
      <t>Transferencias corrientes</t>
    </r>
    <r>
      <rPr>
        <sz val="8"/>
        <color indexed="8"/>
        <rFont val="Arial"/>
        <family val="2"/>
      </rPr>
      <t xml:space="preserve"> son efectuadas con base legal por las entidades, sin recibir a cambio ningún bien, servicio o activo como contrapartida directa. Incluye las subvenciones, prestaciones sociales, las sentencias y conciliaciones, entre otros conceptos.</t>
    </r>
  </si>
  <si>
    <r>
      <t xml:space="preserve">Las </t>
    </r>
    <r>
      <rPr>
        <b/>
        <sz val="8"/>
        <color indexed="8"/>
        <rFont val="Arial"/>
        <family val="2"/>
      </rPr>
      <t>Transferencias de capital</t>
    </r>
    <r>
      <rPr>
        <sz val="8"/>
        <color indexed="8"/>
        <rFont val="Arial"/>
        <family val="2"/>
      </rPr>
      <t>, a diferencia de las corrientes, condicionan al receptor a la adquisición de un activo o al pago de un pasivo.</t>
    </r>
  </si>
  <si>
    <r>
      <t xml:space="preserve">Los </t>
    </r>
    <r>
      <rPr>
        <b/>
        <sz val="8"/>
        <color indexed="8"/>
        <rFont val="Arial"/>
        <family val="2"/>
      </rPr>
      <t>Gastos de comercialización y producción</t>
    </r>
    <r>
      <rPr>
        <sz val="8"/>
        <color indexed="8"/>
        <rFont val="Arial"/>
        <family val="2"/>
      </rPr>
      <t xml:space="preserve"> contienen los insumos necesario para realización de estas actividades por la entidad</t>
    </r>
  </si>
  <si>
    <r>
      <t xml:space="preserve">La </t>
    </r>
    <r>
      <rPr>
        <b/>
        <sz val="8"/>
        <color indexed="8"/>
        <rFont val="Arial"/>
        <family val="2"/>
      </rPr>
      <t>Adquisición de bienes y servicios</t>
    </r>
    <r>
      <rPr>
        <sz val="8"/>
        <color indexed="8"/>
        <rFont val="Arial"/>
        <family val="2"/>
      </rPr>
      <t xml:space="preserve"> corresponde a los necesarios para el cumplimiento de las funciones de la entidad. 
La</t>
    </r>
    <r>
      <rPr>
        <b/>
        <sz val="8"/>
        <color indexed="8"/>
        <rFont val="Arial"/>
        <family val="2"/>
      </rPr>
      <t xml:space="preserve"> Adquisición de activos no financieros</t>
    </r>
    <r>
      <rPr>
        <sz val="8"/>
        <color indexed="8"/>
        <rFont val="Arial"/>
        <family val="2"/>
      </rPr>
      <t xml:space="preserve"> incluye activos fijos, objetos de valor y activos no producidos;
Las </t>
    </r>
    <r>
      <rPr>
        <b/>
        <sz val="8"/>
        <color indexed="8"/>
        <rFont val="Arial"/>
        <family val="2"/>
      </rPr>
      <t>Adquisiciones diferentes de activos</t>
    </r>
    <r>
      <rPr>
        <sz val="8"/>
        <color indexed="8"/>
        <rFont val="Arial"/>
        <family val="2"/>
      </rPr>
      <t xml:space="preserve"> incluyen la compra de materiales y suministros y la adquisición de servicios.</t>
    </r>
  </si>
  <si>
    <r>
      <t xml:space="preserve">La </t>
    </r>
    <r>
      <rPr>
        <b/>
        <sz val="8"/>
        <color indexed="8"/>
        <rFont val="Arial"/>
        <family val="2"/>
      </rPr>
      <t>Disminución de pasivos</t>
    </r>
    <r>
      <rPr>
        <sz val="8"/>
        <color indexed="8"/>
        <rFont val="Arial"/>
        <family val="2"/>
      </rPr>
      <t xml:space="preserve"> corresponde a obligaciones de gasto sustentadas en el recaudo previo de los recursos. Incluye cesantías, devolución del ahorro voluntario de los trabajadores y de depósitos en prenda.</t>
    </r>
  </si>
  <si>
    <r>
      <t xml:space="preserve">Los </t>
    </r>
    <r>
      <rPr>
        <b/>
        <sz val="8"/>
        <color indexed="8"/>
        <rFont val="Arial"/>
        <family val="2"/>
      </rPr>
      <t>Tributos, multas, sanciones e intereses de mora</t>
    </r>
    <r>
      <rPr>
        <sz val="8"/>
        <color indexed="8"/>
        <rFont val="Arial"/>
        <family val="2"/>
      </rPr>
      <t xml:space="preserve"> incluyen los pagos por impuestos, contribuciones, estampillas y tasas y derechos administrativos.</t>
    </r>
  </si>
  <si>
    <t>Gastos</t>
  </si>
  <si>
    <r>
      <t xml:space="preserve">El concepto económico </t>
    </r>
    <r>
      <rPr>
        <b/>
        <sz val="8"/>
        <color indexed="8"/>
        <rFont val="Arial"/>
        <family val="2"/>
      </rPr>
      <t>Remuneraciones</t>
    </r>
    <r>
      <rPr>
        <sz val="8"/>
        <color indexed="8"/>
        <rFont val="Arial"/>
        <family val="2"/>
      </rPr>
      <t xml:space="preserve"> se refiere a los pagos realizados a una persona y que surgen de la relación empleador- empleado. Incluye los sueldos y salarios, y las contribuciones sociales.</t>
    </r>
  </si>
  <si>
    <r>
      <t xml:space="preserve">El concepto económico </t>
    </r>
    <r>
      <rPr>
        <b/>
        <sz val="8"/>
        <color indexed="8"/>
        <rFont val="Arial"/>
        <family val="2"/>
      </rPr>
      <t>Intereses</t>
    </r>
    <r>
      <rPr>
        <sz val="8"/>
        <color indexed="8"/>
        <rFont val="Arial"/>
        <family val="2"/>
      </rPr>
      <t xml:space="preserve"> hace referencia a los gastos en que incurre la entidad por utilizar recursos obtenidos en préstamo.</t>
    </r>
  </si>
  <si>
    <r>
      <t xml:space="preserve">El concepto económico </t>
    </r>
    <r>
      <rPr>
        <b/>
        <sz val="8"/>
        <color indexed="8"/>
        <rFont val="Arial"/>
        <family val="2"/>
      </rPr>
      <t xml:space="preserve">Subsidios </t>
    </r>
    <r>
      <rPr>
        <sz val="8"/>
        <color indexed="8"/>
        <rFont val="Arial"/>
        <family val="2"/>
      </rPr>
      <t xml:space="preserve">hace referencia a transferencias sin contrapartida, total o parcial, que se hacen a las </t>
    </r>
    <r>
      <rPr>
        <b/>
        <sz val="8"/>
        <color indexed="8"/>
        <rFont val="Arial"/>
        <family val="2"/>
      </rPr>
      <t>empresas</t>
    </r>
    <r>
      <rPr>
        <sz val="8"/>
        <color indexed="8"/>
        <rFont val="Arial"/>
        <family val="2"/>
      </rPr>
      <t xml:space="preserve"> en función de los niveles de actividad productiva o de los precios de los bienes y servicios que producen, venden, exportan o importan.</t>
    </r>
  </si>
  <si>
    <r>
      <t xml:space="preserve">El concepto económico </t>
    </r>
    <r>
      <rPr>
        <b/>
        <sz val="8"/>
        <color indexed="8"/>
        <rFont val="Arial"/>
        <family val="2"/>
      </rPr>
      <t>Compra de bienes y servicios</t>
    </r>
    <r>
      <rPr>
        <sz val="8"/>
        <color indexed="8"/>
        <rFont val="Arial"/>
        <family val="2"/>
      </rPr>
      <t xml:space="preserve"> comprende los utilizados por la entidad para desarrollar su objeto misional. No incluye los activos fijos, los que adquiera y distribuya sin transformación, los que adquiere para formación de capital por cuenta propia ni los objetos de valor.</t>
    </r>
  </si>
  <si>
    <r>
      <t xml:space="preserve">El concepto económico </t>
    </r>
    <r>
      <rPr>
        <b/>
        <sz val="8"/>
        <color indexed="8"/>
        <rFont val="Arial"/>
        <family val="2"/>
      </rPr>
      <t>Prestaciones sociales</t>
    </r>
    <r>
      <rPr>
        <sz val="8"/>
        <color indexed="8"/>
        <rFont val="Arial"/>
        <family val="2"/>
      </rPr>
      <t xml:space="preserve"> son transferencias a los hogares para atender necesidades que surgen de riesgos sociales en salud, empleo, vivienda, educación, edad y pensión. Corresponden a prestaciones de seguridad social, asistencia social y las relacionadas con el empleo.</t>
    </r>
  </si>
  <si>
    <r>
      <t xml:space="preserve">El concepto económico </t>
    </r>
    <r>
      <rPr>
        <b/>
        <sz val="8"/>
        <color indexed="8"/>
        <rFont val="Arial"/>
        <family val="2"/>
      </rPr>
      <t>Otros gastos</t>
    </r>
    <r>
      <rPr>
        <sz val="8"/>
        <color indexed="8"/>
        <rFont val="Arial"/>
        <family val="2"/>
      </rPr>
      <t xml:space="preserve">  comprenden los de la propiedad (como dividendos, excedentes a Nación), transferencias no clasificadas en otra parte, pago de primas, tasas e indemnizaciones. </t>
    </r>
  </si>
  <si>
    <t>Activos financieros</t>
  </si>
  <si>
    <r>
      <t xml:space="preserve">El concepto económico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</si>
  <si>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r>
      <t xml:space="preserve">La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</si>
  <si>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t>Activos no financieros</t>
  </si>
  <si>
    <r>
      <t xml:space="preserve">El concepto económico </t>
    </r>
    <r>
      <rPr>
        <b/>
        <sz val="8"/>
        <color indexed="8"/>
        <rFont val="Arial"/>
        <family val="2"/>
      </rPr>
      <t xml:space="preserve">Activos fijos </t>
    </r>
    <r>
      <rPr>
        <sz val="8"/>
        <color indexed="8"/>
        <rFont val="Arial"/>
        <family val="2"/>
      </rPr>
      <t>hace referencia a activos producidos que se utilizan repetida o continuamente en procesos de producción durante más de un año.</t>
    </r>
  </si>
  <si>
    <r>
      <t xml:space="preserve">El concepto económico </t>
    </r>
    <r>
      <rPr>
        <b/>
        <sz val="8"/>
        <color indexed="8"/>
        <rFont val="Arial"/>
        <family val="2"/>
      </rPr>
      <t>Existencias</t>
    </r>
    <r>
      <rPr>
        <sz val="8"/>
        <color indexed="8"/>
        <rFont val="Arial"/>
        <family val="2"/>
      </rPr>
      <t xml:space="preserve"> hace referencia a los activos producidos que han entrado en existencia en el período actual o en un período anterior, y que se mantienen para ser vendidos, utilizados en la producción o destinados a otro uso en una fecha posterior.</t>
    </r>
  </si>
  <si>
    <r>
      <t xml:space="preserve">El concepto económico </t>
    </r>
    <r>
      <rPr>
        <b/>
        <sz val="8"/>
        <color indexed="8"/>
        <rFont val="Arial"/>
        <family val="2"/>
      </rPr>
      <t xml:space="preserve">Objetos de Valor </t>
    </r>
    <r>
      <rPr>
        <sz val="8"/>
        <color indexed="8"/>
        <rFont val="Arial"/>
        <family val="2"/>
      </rPr>
      <t xml:space="preserve">hace referencia a bienes de considerable valor que no se usan para fines de producción o consumo, sino que se mantienen a lo largo del tiempo principalmente como depósitos de valor;  por su parte, los </t>
    </r>
    <r>
      <rPr>
        <b/>
        <sz val="8"/>
        <color indexed="8"/>
        <rFont val="Arial"/>
        <family val="2"/>
      </rPr>
      <t>Activos no producidos</t>
    </r>
    <r>
      <rPr>
        <sz val="8"/>
        <color indexed="8"/>
        <rFont val="Arial"/>
        <family val="2"/>
      </rPr>
      <t xml:space="preserve"> incluyen las tierras y terrenos, los yacimientos de minerales del subsuelo, los peces en los mares abiertos pero territoriales y el espectro radial y las creaciones de la sociedad.</t>
    </r>
  </si>
  <si>
    <t xml:space="preserve">Formulario 1.2. Anteproyecto Ingresos - Fondos Especiales </t>
  </si>
  <si>
    <t>(SI EL NOMBRE DEL FONDO ESPECIAL NO APARECE EN LA LISTA DESPLEGABLE POR FAVOR  REGÍSTRELO AQUÍ)</t>
  </si>
  <si>
    <t>Multas y sanciones</t>
  </si>
  <si>
    <t>Intereses de mora</t>
  </si>
  <si>
    <t>MULTAS Y SANCIONES</t>
  </si>
  <si>
    <t>Infracciones</t>
  </si>
  <si>
    <t>Zonas francas</t>
  </si>
  <si>
    <t>Multas Superintendencias</t>
  </si>
  <si>
    <t>Comparendos</t>
  </si>
  <si>
    <t>Otras multas</t>
  </si>
  <si>
    <t>Sanciones Tributarias</t>
  </si>
  <si>
    <t>Sanciones Aduaneras</t>
  </si>
  <si>
    <t>Sanciones Cambiarias</t>
  </si>
  <si>
    <t>Sanciones Disciplinarias</t>
  </si>
  <si>
    <t>Sanciones Contractuales</t>
  </si>
  <si>
    <t>Sanciones Comerciales</t>
  </si>
  <si>
    <t>Sanciones Administrativas y Fiscales</t>
  </si>
  <si>
    <t>Remuneraciones no constitutivas de factor salarial</t>
  </si>
  <si>
    <t>002</t>
  </si>
  <si>
    <t>001</t>
  </si>
  <si>
    <t>003</t>
  </si>
  <si>
    <t>004</t>
  </si>
  <si>
    <t>006</t>
  </si>
  <si>
    <t>000</t>
  </si>
  <si>
    <t>010</t>
  </si>
  <si>
    <t>005</t>
  </si>
  <si>
    <t>007</t>
  </si>
  <si>
    <t>008</t>
  </si>
  <si>
    <t>009</t>
  </si>
  <si>
    <t>Transferencia A La Sociedad De Activos Especiales SAE - S.A.S - Articulo 90 Ley 1708 De 2014</t>
  </si>
  <si>
    <t xml:space="preserve">Consejo Internacional De Archivos (Ica) Ley 927 De 2004 </t>
  </si>
  <si>
    <t xml:space="preserve">Asociación Internacional De Organismos De Supervisión De Fondos De Pensiones-AIOS. Articulo 97 Ley 795 De 2003 </t>
  </si>
  <si>
    <t xml:space="preserve">Asociación Internacional De Supervisores De Seguros -IAIS-Art. 97 De La Ley 795 Del 2003 </t>
  </si>
  <si>
    <t xml:space="preserve">Organización Internacional De Comisiones De Valores IOSCO/OICV Articulo 112 Ley 795/2003 </t>
  </si>
  <si>
    <t xml:space="preserve">Organización Internacional De Supervisores De Pensiones - IOPS. Articulo 112 Ley 795 De 2003 </t>
  </si>
  <si>
    <t>Programa De Apoyo Al Desarrollo De Archivos Iberoamericanos -ADAI- Ley 558 De 2000</t>
  </si>
  <si>
    <t>Foro Interparlamentario Para Las Américas - FIPA (Ley 1096 De 2006)</t>
  </si>
  <si>
    <t>Parlamento Latinoamericano (Ley 83 De 1988)</t>
  </si>
  <si>
    <t>Reconocimiento Y Pago De Salarios Y Prestaciones A Representantes De Colombia Ante El Parlamento Andino - Ley 1157 De 2007</t>
  </si>
  <si>
    <t>Unión Interparlamentaria (Ley 204 De 1995)</t>
  </si>
  <si>
    <t>OLACEFS (Ley 46 De 1981)</t>
  </si>
  <si>
    <t>Organización Mundial De Propiedad Intelectual -OMPI- Ley 33 De 1987</t>
  </si>
  <si>
    <t>Centro Latinoamericano De Administración Para El Desarrollo – CLAD.  Ley 637 De 2001</t>
  </si>
  <si>
    <t>Unión Internacional De Telecomunicaciones-UIT-Ley 252 De 1995</t>
  </si>
  <si>
    <t>Alto Comisionado De Las Naciones Unidas Para Los Refugiados. ACNUR (Ley 13 De 1945 Y 35 De 1961)</t>
  </si>
  <si>
    <t>Asociación De Estados Del Caribe. AEC. (Ley 216 De 1995)</t>
  </si>
  <si>
    <t>Asociación Latinoamericana De Integración. ALADI. (Ley 45 De 1981)</t>
  </si>
  <si>
    <t>Buro Internacional De Exposiciones (Ley 52/1930)</t>
  </si>
  <si>
    <t>Centro De Ciencia Y Tecnología De Los Países No Alineados Y Otros Países En Desarrollo. (Ley 354/1997)</t>
  </si>
  <si>
    <t>Centro De Información De Las Naciones Unidas. CINU: (Ley 13/45)</t>
  </si>
  <si>
    <t>Centro Internacional De Estudios Para La Conservación Y Restauración De Los Bienes Culturales. UNESCO.ICCROM. (Ley 8 De 1947)</t>
  </si>
  <si>
    <t>Centro Regional Para El Fomento Del Libro En América Latina Y El Caribe. CERLALC. (Ley 65 De 1986)</t>
  </si>
  <si>
    <t>Comisión Económica Para América Latina. CEPAL. (Ley 13 De 1945)</t>
  </si>
  <si>
    <t>Comisión Internacional Humanitaria. CIH. (Ley 11 De 1992 Y Ley 171 De 1994)</t>
  </si>
  <si>
    <t>Comisión Permanente Del Pacifico Sur. CPPS. (Ley 7 De 1980)</t>
  </si>
  <si>
    <t>Comisión Preparatoria De La Organización Para La Prohibición De Armas Químicas. OPAQ. (Ley 13/1945 Y Ley 525/1999)</t>
  </si>
  <si>
    <t>Comité Internacional De La Cruz Roja. Contribución Ordinaria. CICR. (Ley 5 De 1960)</t>
  </si>
  <si>
    <t>Consejo Colombiano De Cooperación En El Pacifico. COLPEC. (Ley 827 De 2003)</t>
  </si>
  <si>
    <t>Convención De Basilea. (Ley 253 De 1996)</t>
  </si>
  <si>
    <t>Convención De Las Naciones Unidas Contra La Desertización. UNCLD. (Ley 461 De 1998)</t>
  </si>
  <si>
    <t>Convención Marco De Las Naciones Unidas Sobre Cambio Climático. (Ley 164 De 1994)</t>
  </si>
  <si>
    <t>Convención Minas Antipersonales. (Ley 554 De 2000)</t>
  </si>
  <si>
    <t>Convención Para Ciertas Armas Convencionales. CCW. Ley 469 De 1998</t>
  </si>
  <si>
    <t>Convención Para La Prohibición Del Desarrollo, La Producción Y El Almacenamiento De Armas Bacteriológicas Y Toxinas Y Sobre Destrucción. BCW - Ley 13 De 1945</t>
  </si>
  <si>
    <t>Convenio De Estocolmo Sobre Contaminantes Orgánicos Persistentes (Ley 1196/2008)</t>
  </si>
  <si>
    <t>Convenio De Rotterdam Para La Aplicación Del Procedimiento Del Consentimiento Fundamentado Previo A Ciertos Plaguicidas Y Productos Químicos Peligrosos Objeto De Comercio Internacional (Ley 1159 De 2007)</t>
  </si>
  <si>
    <t>Convenio Relativo A Los Humedales De Importancia Internacional Especialmente Como Hábitat De Aves Acuáticas. (Ley 357 De 1997)</t>
  </si>
  <si>
    <t>Corte Penal Internacional. CPI.  (Ley 742 De 2002)</t>
  </si>
  <si>
    <t>Corte Permanente De Arbitraje. CPA. (Ley 251 De 1995)</t>
  </si>
  <si>
    <t>Cuota Concordataria. (Ley 20 De 1974)</t>
  </si>
  <si>
    <t>Decisión Del Consejo De La Organización Para La Cooperación Y El Desarrollo Económico OCDE. (Decreto 2608 De 2010)</t>
  </si>
  <si>
    <t>Organización De Las Naciones Unidas Para El Desarrollo Industrial. ONUDI. (Ley 46 De 1980)</t>
  </si>
  <si>
    <t>Fondo Convenio Viena Protección Capa De Ozono. (Ley 30 De 1990)</t>
  </si>
  <si>
    <t>Fondo De Las Naciones Unidas Para La Infancia. Unicef. (Ley 13 De 1945)</t>
  </si>
  <si>
    <t>Fondo De Patrimonio Mundial. (Ley 45 De 1983)</t>
  </si>
  <si>
    <t>Fondo Especial Multilateral Del Consejo Interamericano Para El Desarrollo Integral - FEMCIDI. (Ley 1 De 1951, Ley 215 De 1995)</t>
  </si>
  <si>
    <t>Fondo Especial Para Las Migraciones (Art. 6 Ley 1465 De 2011 - Decreto 4976 De 2011)</t>
  </si>
  <si>
    <t>Fondo Fiduciario Para El Plan De Acción Del Pacifico Sudeste. (Ley 13 De 1945)</t>
  </si>
  <si>
    <t>Fondo Fiduciario Para El Programa Ambiental Del Caribe. (Ley 13 De 1945)</t>
  </si>
  <si>
    <t>Fondo General Del Organismo De Obras Públicas Y Socorro De Las Naciones Unidas Para Refugiados Palestinos. UNRWA. OOPS. (Ley 13 De 1945)</t>
  </si>
  <si>
    <t>Foro Internacional De Desarrollo Agrícola. FIDA. (Ley 36 De 1979)</t>
  </si>
  <si>
    <t>Gastos Funcionamiento Sede De La Oficina Central Parlamento Andino</t>
  </si>
  <si>
    <t>Grupo De Acción Financiera Contra El Lavado De Activos -GAFISUD. (Ley 1186 De 2008)</t>
  </si>
  <si>
    <t>Instituto Interamericano De Cooperación Para La Agricultura. IICA. (Ley 72 De 1979)</t>
  </si>
  <si>
    <t>Instituto Interamericano Para La Unificación Del Derecho Privado. UNIDROIT. (Ley 32 De 1992)</t>
  </si>
  <si>
    <t>Instituto Ítalo Latinoamericano De Roma. IILA. (Ley 17 De 1967)</t>
  </si>
  <si>
    <t>Instituto Latinoamericano De Planificación Económica Y Social ILPES. (Ley 13 De 1945)</t>
  </si>
  <si>
    <t>Instituto Panamericano De Geografía E Historia. IPGH. (Ley 1 De 1951)</t>
  </si>
  <si>
    <t>Instituto Para La Integración De América Latina. INTAL. (Ley 102 De 1959)</t>
  </si>
  <si>
    <t>Naciones Unidas Para Todas Las Operaciones De Mantenimiento De La Paz. OMP. Ley 13 De 1945</t>
  </si>
  <si>
    <t>Organismo Internacional De Energía Atómica. OIEA. (Ley 16/1960)</t>
  </si>
  <si>
    <t>Organización De Estados Americanos -OEA- Fondos Específicos. (Ley 1 De 1951, Ley 77 De 1986)</t>
  </si>
  <si>
    <t>Organización De Estados Americanos OEA. Fondo Regular. (Ley 1 De 1951, Ley 77 De 1986)</t>
  </si>
  <si>
    <t>Organización De Las Naciones Unidas - ONU- Fondos Generales. (Ley 13 De 1945)</t>
  </si>
  <si>
    <t>Organización De Las Naciones Unidas Para La Agricultura Y La Alimentación. Aporte Convenio Internacional. FAO. (Ley 181 De 1948)</t>
  </si>
  <si>
    <t>Organización De Las Naciones Unidas Para La Educación, La Ciencia Y La Cultura. Unesco. (Ley 8 De 1947)</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</si>
  <si>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</si>
  <si>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</si>
  <si>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</si>
  <si>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</si>
  <si>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</si>
  <si>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</si>
  <si>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</si>
  <si>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</si>
  <si>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</si>
  <si>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</si>
  <si>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</si>
  <si>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</si>
  <si>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</si>
  <si>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</si>
  <si>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</si>
  <si>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</si>
  <si>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</si>
  <si>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</si>
  <si>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</si>
  <si>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</si>
  <si>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</si>
  <si>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</si>
  <si>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</si>
  <si>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</si>
  <si>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</si>
  <si>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</si>
  <si>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</si>
  <si>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</si>
  <si>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</si>
  <si>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</si>
  <si>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</si>
  <si>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</si>
  <si>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</si>
  <si>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</si>
  <si>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</si>
  <si>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</si>
  <si>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</si>
  <si>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</si>
  <si>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</si>
  <si>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</si>
  <si>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</si>
  <si>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</si>
  <si>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</si>
  <si>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</si>
  <si>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</si>
  <si>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</si>
  <si>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</si>
  <si>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</si>
  <si>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</si>
  <si>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</si>
  <si>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</si>
  <si>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</si>
  <si>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</si>
  <si>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</si>
  <si>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</si>
  <si>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</si>
  <si>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</si>
  <si>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</si>
  <si>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</si>
  <si>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</si>
  <si>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</si>
  <si>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</si>
  <si>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</si>
  <si>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</si>
  <si>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</si>
  <si>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</si>
  <si>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</si>
  <si>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</si>
  <si>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</si>
  <si>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</si>
  <si>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</si>
  <si>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</si>
  <si>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</si>
  <si>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</si>
  <si>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</si>
  <si>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</si>
  <si>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</si>
  <si>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</si>
  <si>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</si>
  <si>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</si>
  <si>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</si>
  <si>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</si>
  <si>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</si>
  <si>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</si>
  <si>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</si>
  <si>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</si>
  <si>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</si>
  <si>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</si>
  <si>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</si>
  <si>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</si>
  <si>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</si>
  <si>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</si>
  <si>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</si>
  <si>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</si>
  <si>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</si>
  <si>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</si>
  <si>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</si>
  <si>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</si>
  <si>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</si>
  <si>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</si>
  <si>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</si>
  <si>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</si>
  <si>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</si>
  <si>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</si>
  <si>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</si>
  <si>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</si>
  <si>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</si>
  <si>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</si>
  <si>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</si>
  <si>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</si>
  <si>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</si>
  <si>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</si>
  <si>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</si>
  <si>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</si>
  <si>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</si>
  <si>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</si>
  <si>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</si>
  <si>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</si>
  <si>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</si>
  <si>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</si>
  <si>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</si>
  <si>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</si>
  <si>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</si>
  <si>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</si>
  <si>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</si>
  <si>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</si>
  <si>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</si>
  <si>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Organización De Las Naciones Unidas. ONU. (Ley 13 De 1945)</t>
  </si>
  <si>
    <t>Organización Iberoamericana De La Juventud OIJ (Ley 535 De 1999)</t>
  </si>
  <si>
    <t>Organización Internacional Hidrográfica. OIH. (Ley 408 De 1997)</t>
  </si>
  <si>
    <t>Organización Internacional Para Las Migraciones. OIM. (Ley 13 De 1961 Y Ley 50 De 1988)</t>
  </si>
  <si>
    <t>Organización Latinoamericana De Energía. OLADE. (Ley 6 De 1976)</t>
  </si>
  <si>
    <t>Organización Marítima Internacional. OMI. (Ley 6 De 1974 Y Ley 45 De 1994)</t>
  </si>
  <si>
    <t>Organización Meteorológica Mundial. OMM. (Ley 36 De 1961)</t>
  </si>
  <si>
    <t>Organización Mundial De La Salud. OMS. (Ley 19 De 1959)</t>
  </si>
  <si>
    <t>Organización Panamericana De La Salud. OPS.  (Ley 51 De 1931)</t>
  </si>
  <si>
    <t>Organización Para La Proscripción De Las Armas Nucleares En América Latina. OPANAL. (Ley 45 De 1971)</t>
  </si>
  <si>
    <t>Parlamento Andino. (Ley 94 De 1985)</t>
  </si>
  <si>
    <t>Plan Puebla Panamá (PPP).  Art. 224 Constitución Política</t>
  </si>
  <si>
    <t>Programa De Las Naciones Unidas Para El Desarrollo. PNUD. (Ley 13 De 1945)</t>
  </si>
  <si>
    <t>Programa De Las Naciones Unidas Para El Medio Ambiente. PNUMA. (Ley 13 De 1945)</t>
  </si>
  <si>
    <t>Programa De Las Naciones Unidas Para La Fiscalización Internacional De Las Drogas. PNUFID. (Ley 13 De 1945)</t>
  </si>
  <si>
    <t>Programa Mundial De Alimentos. PMA. (Ley 13 De 1945)</t>
  </si>
  <si>
    <t>Protocolo De Enmienda Al Tratado De Cooperación Amazónica - Ley 690 De 2001</t>
  </si>
  <si>
    <t>Protocolo De Kioto De La Convención Marco De Las Naciones Unidas. Ley 629/2000 Y Decreto 1546/2005</t>
  </si>
  <si>
    <t>Secretaria General Iberoamérica. (Ley 1140 De 2007)</t>
  </si>
  <si>
    <t>Sistema Económico Latinoamericano. SELA. (Ley 15 De 1979)</t>
  </si>
  <si>
    <t>Subcomisión Regional Para El Caribe Y Regiones Adyacentes. IOCARIBE. (Ley 76 De 1988)</t>
  </si>
  <si>
    <t>Tratado Americano De Solución De Conflictos Pacíficos. Fondo De Desarrollo Fronterizo Y Reparación Social (Ley 37 De 1961)</t>
  </si>
  <si>
    <t>Tribunal Internacional Para El Enjuiciamiento De Los Presuntos Responsables De Las Violaciones Graves Del Derecho Internacional Humanitario, Cometidas En El Territorio De La Ex Yugoslavia Desde 1991. (Ley 13 De 1945)</t>
  </si>
  <si>
    <t>Tribunal Penal Internacional Para El Enjuiciamiento De Los Presuntos Responsables Del Genocidio Y Otras Violaciones Graves Del Derecho Internacional Humanitario, Cometidos En El Territorio De Rwanda Y De Los Ciudadanos Rwandeses Presuntamente Responsables Del Genocidio Y Otras Violaciones De Esa Naturaleza, Cometidos En El Territorio De Estados Vecinos Entre Enero 1 Y Diciembre 31 De 1994. Ley 13/45</t>
  </si>
  <si>
    <t>Unidad De Apoyo A La Implementación De La Convención Para La Prohibición Del Uso, Almacenamiento, Transferencia De Las Minas Antipersonal Y Sobre Su Destrucción. ISU. Contribución Voluntaria (Ley 554/2000)</t>
  </si>
  <si>
    <t>Unión De Naciones Suramericanas UNASUR (Ley 1440 De 2011)</t>
  </si>
  <si>
    <t>Unión Postal De Las Américas, España Y Portugal. UPAEP. (Leyes 60 de 1973 Y 50 De 1977)</t>
  </si>
  <si>
    <t>Unión Postal Universal. UPU. (Ley 19 De 1978)</t>
  </si>
  <si>
    <t>Oficina Inter. De Epizootias Dl 1149/1956</t>
  </si>
  <si>
    <t>Instituto Interamericano Para La Investigación Del Cambio Global -IAI-Contribución Voluntaria (Ley 304 De 1996)</t>
  </si>
  <si>
    <t>Convención Del Metro - Oficina Internacional De Pesas Y Medidas - BIPM. Ley 1512 De 2012</t>
  </si>
  <si>
    <t>Comité Global De Preferencias Comerciales Entre Países En Desarrollo (Ley 8 De 1992)</t>
  </si>
  <si>
    <t>Organización Mundial De Turismo O.M.T. (Ley 63 De 1989)</t>
  </si>
  <si>
    <t>Organización Mundial Del Comercio. OMC. (Ley 170 De 1994)</t>
  </si>
  <si>
    <t>Secretaria General De La Comunidad Andina. (Ley 8 De 1973)</t>
  </si>
  <si>
    <t>Tribunal De Justicia De La Comunidad Andina. (Ley 17 De 1980)</t>
  </si>
  <si>
    <t>Asociación Internacional De Presupuesto Público -ASIP, Ley 493 De 1999.</t>
  </si>
  <si>
    <t>Acuerdo De Cooperación Entre El Instituto Latinoamericano De Las Naciones Unidas Para La Prevención Del Delito Y El Tratamiento Del Delincuente - ILANUD (Ley 43 De 1989)</t>
  </si>
  <si>
    <t>Organización Para La Cooperación Y El Desarrollo Económico OCDE-Articulo 47 Ley 1450 De 2011</t>
  </si>
  <si>
    <t>Tratado Constitutivo De La Conferencia De Ministros De Justicia De Los Países Iberoamericanos (Ley 176 De 1994)</t>
  </si>
  <si>
    <t>Convenio Hipólito Unanue Ley 41 De 1977</t>
  </si>
  <si>
    <t>Instituto Suramericano De Gobierno En Salud – ISAGS – (Ley 1440/2011)</t>
  </si>
  <si>
    <t>Organización Internacional Del Trabajo (Ley 49 / 1919) - OIT</t>
  </si>
  <si>
    <t>Comisión Fullbright - Convenio De 1957</t>
  </si>
  <si>
    <t>Secretaria Ejecutiva Permanente Del Convenio Andrés Bello Ley 122 De 1985; Ley 20 De 1973 Y Ley 20 De 1992. -SECAB</t>
  </si>
  <si>
    <t>Organización Internacional De Policía Criminal. Interpol. (D.L.3169 De 1968 Y D.L. 1717 De 1960)</t>
  </si>
  <si>
    <t>Asociación Iberoamericana De Tribunales De Justicia Fiscal Y Administrativa Y La Asociación Internacional De Altas Jurisdicciones Administrativas. Ley 1331 De 2009</t>
  </si>
  <si>
    <t>Convenio De Cooperación Técnica Internacional CINTERFOR. Ley 13 De 1963</t>
  </si>
  <si>
    <t>Asociación De Superintendentes De Seguros De América Latina -ASSAL. Articulo 97 Ley 795 De 2003</t>
  </si>
  <si>
    <t>Asociación De Supervisores Bancarios De Las Américas - ASBA. Articulo 97 Ley 795 De 2003</t>
  </si>
  <si>
    <t>Consejo Centroamericano De Superintendentes De Bancos, De Seguros Y De Otras Instituciones Financieras.  Articulo 112 Ley 795 De 2003</t>
  </si>
  <si>
    <t>Organización Iberoamericana De Seguridad Social OISS (Ley 65 / 1981)</t>
  </si>
  <si>
    <t>Comisión Latinoamericana De Aviación Civil- CLAC. - Ley 622/2000</t>
  </si>
  <si>
    <t>Organización De Aviación Civil Internacional -OACI - Ley 12 De 1947</t>
  </si>
  <si>
    <t>Centro Interamericano De Administradores Tributarios - Art. 159, Ley 223 De 1995</t>
  </si>
  <si>
    <t>Consejo De Cooperación Aduanera - (Ley 10 De 1992)</t>
  </si>
  <si>
    <t xml:space="preserve">Centro De Las Naciones Unidas Para Asentamientos Urbanos. Hábitat. (Ley 13 De 1945) </t>
  </si>
  <si>
    <t xml:space="preserve">Centro Latinoamericano De Física. CLAF. (Ley 10 De 1970) </t>
  </si>
  <si>
    <t xml:space="preserve">Centro Regional De La ONU Para La Paz, El Desarme Y El Desarrollo De América Latina. (Ley 13/45) </t>
  </si>
  <si>
    <t xml:space="preserve">Fondo De Asesoramiento Y Asistencia Técnica En Derechos Humanos. (Ley 13 de 1945) </t>
  </si>
  <si>
    <t xml:space="preserve">Fondo De Población De La ONU. UNFPA. (LEY 13 De 1945) </t>
  </si>
  <si>
    <t xml:space="preserve">Organización Internacional De Azúcar. OIA. (Ley 64 De 1988) </t>
  </si>
  <si>
    <t xml:space="preserve">Fondo Fiduciario De Las Naciones Unidas Para El Envejecimiento. (Ley 13 De 1945) </t>
  </si>
  <si>
    <t xml:space="preserve">Fondo De Contribuciones Voluntarias De Las Naciones Unidas Para Los Impedidos. (Ley 13 De 1945) </t>
  </si>
  <si>
    <t xml:space="preserve">Convenio Para El Control Del Tabaco (Ley 1109/2006) </t>
  </si>
  <si>
    <t xml:space="preserve">Fondo De Víctimas De La Corte Penal Internacional CPI – (Ley 742/2002, Resolución 6 Del 2002 Y 3 Del 2005) </t>
  </si>
  <si>
    <t xml:space="preserve">Estatuto De La Agencia Internacional De Energías Renovables - IRENA (Ley 1665 / 2013) </t>
  </si>
  <si>
    <t>Contribución A La Comisión Interamericana Del Atún Tropical - CIAT, Ley 579/2000</t>
  </si>
  <si>
    <t xml:space="preserve">Fondos Binacionales </t>
  </si>
  <si>
    <t xml:space="preserve">Fondo De Cooperación Y Asistencia Internacional (Ley 318 De 1996) </t>
  </si>
  <si>
    <t>Transferir Al Fondo Nacional De Gestión Del Riesgo De Desastres</t>
  </si>
  <si>
    <t>Comisión De Regulación De Comunicaciones – CRC.  Articulo 12 ley 1507 de 2012</t>
  </si>
  <si>
    <t>Fondo De Capacitación Y Publicaciones Contraloría General De La República - Decreto 267 De 2000 Y Ley 1807 De 2016</t>
  </si>
  <si>
    <t>Fondo Para La Defensa De Los Derechos E Intereses Colectivos -Ley 472 De 1998</t>
  </si>
  <si>
    <t>Transferir a la Autoridad Nacional de Licencias Ambientales ANLA. Articulo 96 Ley 633 de 2000</t>
  </si>
  <si>
    <t>Transferir a la Agencia Nacional del Espectro Articulo 31 Ley 1341 de 2009 y Artículo 6o. del Decreto 4169 de 2011</t>
  </si>
  <si>
    <t>Transferir a la Superintendencia De Industria Y Comercio Decretos 1130 y 1620 de 1999 y 2003.  Leyes 1341 y 1369 de 2009</t>
  </si>
  <si>
    <t>Servicio Pospenitenciario Ley 65/93</t>
  </si>
  <si>
    <t>Fondo De Fomento Agropecuario Decreto Ley 1279 De 1994</t>
  </si>
  <si>
    <t>Fondo De Compensación Ambiental Distribución Comité Fondo-Ministerio Del Medio Ambiente Articulo 24 Ley 344 De 1996</t>
  </si>
  <si>
    <t>Gastos Inherentes a la Intervención Administrativa Parágrafo 3, art. 10, Decreto 4334 de 2008, art. 1   Decreto 1761 de 2009</t>
  </si>
  <si>
    <t xml:space="preserve">Recursos Subcuenta Fondo Especial CREE. Artículo 29 ley 1607 de 2012. - Previo Concepto DGPPN </t>
  </si>
  <si>
    <t>Apoyo Comité Interinstitucional De Alertas Tempranas CIAT Sentencia T-025 De 2004</t>
  </si>
  <si>
    <t>Fondo Nacional De Seguridad Y Convivencia Ciudadana –FONSECON</t>
  </si>
  <si>
    <t>Fondo Nacional Para La Lucha Contra La Trata De Personas. Ley 985 de 2005 y Decreto 4319 de 2006</t>
  </si>
  <si>
    <t>Fortalecimiento a la consulta previa. Convenio 169 OIT, ley 21 de 1991, Ley 70 de 1993</t>
  </si>
  <si>
    <t>Instituto Superior De Educación Técnica Profesional De Roldanillo (Decreto 1052 De 2006)</t>
  </si>
  <si>
    <t>Instituto Técnico Agrícola - ITA De Buga - (Decreto 1052 De 2006)</t>
  </si>
  <si>
    <t>Instituto Tecnológico De Putumayo (Decreto 1052 de 2006)</t>
  </si>
  <si>
    <t>Plan De Promoción De Colombia En El Exterior</t>
  </si>
  <si>
    <t>Fondo De Protección De Justicia. Decreto 1890/99 y Decreto 200/03</t>
  </si>
  <si>
    <t>Fondo Para Los Notarios De Insuficientes Ingresos. Decreto 1672 de 1997</t>
  </si>
  <si>
    <t>Deportación a Extranjeros</t>
  </si>
  <si>
    <t>Fondo Especial. Comisión Nacional de búsqueda (Art. 18 Ley 971 De 2005)</t>
  </si>
  <si>
    <t>Apoyo Al Funcionamiento Del Mecanismo Independiente De Discapacidad -Artículo 30. Ley 1618 de 2013</t>
  </si>
  <si>
    <t>Desarrollo De Funciones De Apoyo Al Sector Agropecuario En Ciencia, Tecnología E Innovación A Cargo De Corpoica A Nivel Nacional. Ley 1731 De 2014</t>
  </si>
  <si>
    <t>Comisión De Búsqueda De Personas Desaparecidas Ley 589 De 2000</t>
  </si>
  <si>
    <t>Programas Nacionales De Investigación, Asistencia Técnica Y Desarrollo Agropecuario. Convenio Con Corpoica</t>
  </si>
  <si>
    <t>Recursos Para La Corporación Autónoma Regional Del Rio Grande De La Magdalena. Articulo 17 Ley 161 De 1994</t>
  </si>
  <si>
    <t>Organización De Los Estados Iberoamericanos Para La Educación, La Ciencia Y La Cultura -OEI- Ley 28 De 1960, Ley 30 De 1989</t>
  </si>
  <si>
    <t>Organización Y Funcionamiento Departamentos</t>
  </si>
  <si>
    <t>Recursos A Municipios, Espectáculos Públicos Art. 7 De La Ley 1493 Del 26 De diciembre De 2011</t>
  </si>
  <si>
    <t>Recursos A Los Municipios Con Resguardos Indígenas Art. 24 Ley 44 de 1990, Art. 184 Ley 223 De 1995</t>
  </si>
  <si>
    <t>Pueblo Nukak Maku (Artículo 35 Decreto 1953 de 2014)</t>
  </si>
  <si>
    <t>Transferir A Las Entidades Territoriales Para Apoyar La Operación Del Programa De Alimentación Escolar Ley 1530 de 2012</t>
  </si>
  <si>
    <t>Seguimiento, Actualización De Cálculos Actuariales, Diseño De Admon Financiera Del Pasivo Pensional De Las Entidades Territoriales (Artículo 48 De La Ley 863/2003)</t>
  </si>
  <si>
    <t>Pago Acreencias Ley 226 De 1995</t>
  </si>
  <si>
    <t>Cumplimiento Parágrafo Único Artículo 4° Ley 1393 De 2010. Compensación Departamentos</t>
  </si>
  <si>
    <t>Compensación De Las Disminuciones Del Recaudo Por Concepto De Derechos De Explotación Del Juego De Apuestas Permanentes.  Decreto 2550 De 2012</t>
  </si>
  <si>
    <t>Cumplimiento Parágrafo Único Artículo 4° Ley 1393 De 2010. Compensación Distrito Capital</t>
  </si>
  <si>
    <t>Transferencia A Departamentos, Municipios Y Fonpet, Recursos De Juegos De Suerte Y Azar - Ley 643 De 2001</t>
  </si>
  <si>
    <t>Transferencias Bienestar Universitario (Ley 30 de 1992)</t>
  </si>
  <si>
    <t>Actividades De Promoción Y Desarrollo De La Cultura-Convenios Sector Público (Ley 397 de 1997)</t>
  </si>
  <si>
    <t>Recursos Subcuenta Fondo Especial CREE. Artículo 29 Ley 1607 De 2012. - Previo Concepto DGPPN</t>
  </si>
  <si>
    <t>Ley 37 De 1987 - Aportes Conservatorio Del Tolima</t>
  </si>
  <si>
    <t>Atención De Desastres Y Emergencias En El Territorio Nacional -Fondo Nacional De Gestión Del Riego De Desastres</t>
  </si>
  <si>
    <t>Comisión Nacional Intersectorial De Aseguramiento De La Calidad De La Educación Superior – CONACES</t>
  </si>
  <si>
    <t>Consejo Nacional De Acreditación – CNA</t>
  </si>
  <si>
    <t>Consejo Nacional De Educación Superior - CESU (Ley 30 De 1992)</t>
  </si>
  <si>
    <t>Apoyo Para El Funcionamiento Del Colegio Miguel Antonio Caro - Transferencia Al Icetex</t>
  </si>
  <si>
    <t>Colegio Mayor Del Cauca (Decreto 1052/06)</t>
  </si>
  <si>
    <t>Colegio Integrado Nacional Oriente De Caldas (Decreto 1052 De 2006)</t>
  </si>
  <si>
    <t>Garantías Para Bonos Hipotecarios Y Titularización Para Financiar Cartera Vis. Articulo 30 Ley 546 de 1999</t>
  </si>
  <si>
    <t>Ajuste IPC Vigencias Anteriores – Universidades</t>
  </si>
  <si>
    <t>Escuela Nacional Del Deporte - Art. 51 Decreto 2845 De 1984</t>
  </si>
  <si>
    <t>Transferencia A La Sociedad Fiduciaria De Desarrollo Agropecuario S.A.         Fiduagraria - Patrimonio Autónomo De Remanentes - Incoder En Liquidación</t>
  </si>
  <si>
    <t>Consejo Nacional De Juegos De Suerte Y Azar, Art.46 Ley 643/01</t>
  </si>
  <si>
    <t>Mesadas Pensionales Enfermos De Lepra (Ley 148 de 1961) (De Pensiones)</t>
  </si>
  <si>
    <t>Transferir A Colpensiones - Administración Beneficios Económicos Periódicos (Ley 1328 De 2009 Y Decreto 604 De 2013) (De Pensiones)</t>
  </si>
  <si>
    <t>Sostenimiento Educativo Hijos Enfermos De Lepra (Ley 148 De 1961) (No De Pensiones)</t>
  </si>
  <si>
    <t>Subsidio Enfermos De Lepra (Decreto 0475 De 1954/ Decreto 1975 De 1957/ Ley 148 De 1961/ Ley 380 De 1997) (No De Pensiones)</t>
  </si>
  <si>
    <t>Sostenimiento Educativo Hijos Enfermos De Lepra (No De Pensiones)</t>
  </si>
  <si>
    <t>Derechos De Los Soldados Cuando Reciben Lesiones Permanentes, Literal f, Art. 40, Ley 48 De 1993 (No De Pensiones)</t>
  </si>
  <si>
    <t>Subsidio Veteranos Guerra De Corea Y Conflicto Con El Perú. Ley 683-2001 (No De Pensiones)</t>
  </si>
  <si>
    <t>Campañas Control Lepra (Ley 148 De 1961/ Ley 380 De 1997) (No De Pensiones)</t>
  </si>
  <si>
    <t>Programa Atención Áreas Marginadas Y Población Dispersa (Ley 100 De 1993) (No De Pensiones)</t>
  </si>
  <si>
    <t>Fondo Solidaridad En Salud Ley 1122 De 2007 (No De Pensiones)</t>
  </si>
  <si>
    <t>Implementación Del Sistema Integral De Salud En El Sistema Penitenciario (No De Pensiones)</t>
  </si>
  <si>
    <t>Atención Integral A La Población Desplazada En Cumplimiento De La Sentencia T-025 De 2004 (No De Pensiones)</t>
  </si>
  <si>
    <t>Recursos Para El Sistema De Seguridad Social En Salud.  (Art. 24 Ley 1607 De 2012).  Transferir Al Fosyga (No De Pensiones)</t>
  </si>
  <si>
    <t>Mesadas Pensionales (De Pensiones)</t>
  </si>
  <si>
    <t>Cuotas Partes Pensionales (De Pensiones)</t>
  </si>
  <si>
    <t>Bonos Pensionales (De Pensiones)</t>
  </si>
  <si>
    <t>Aporte Patronal Cotización A Pensión- Pensionados Por Prosocial (Decreto 1250 de 1974) (De Pensiones)</t>
  </si>
  <si>
    <t>Fondo Prestaciones De Los Pensionados De Las Empresas Productoras De Metales Del Chocó Ley 50 De 1990 (De Pensiones)</t>
  </si>
  <si>
    <t>Fondo Nacional De Prestaciones Sociales Del Magisterio (De Pensiones)</t>
  </si>
  <si>
    <t>Prestaciones Convencionales (De Pensiones)</t>
  </si>
  <si>
    <t>Obligaciones Convencionales Pensionados Del Idema (De Pensiones)</t>
  </si>
  <si>
    <t>Aportes Previsión Pensiones Vejez Jubilados (De Pensiones)</t>
  </si>
  <si>
    <t>Mesadas Pensionales Hospital San Juan De Dios E Instituto Materno Infantil (De Pensiones)</t>
  </si>
  <si>
    <t>Incapacidades Y Licencias De Maternidad (No De Pensiones)</t>
  </si>
  <si>
    <t>Asignaciones De Retiro (No De Pensiones)</t>
  </si>
  <si>
    <t>Auxilios Funerarios (No De Pensiones)</t>
  </si>
  <si>
    <t>Aporte Previsión Social Servicios Médicos (No De Pensiones)</t>
  </si>
  <si>
    <t>Servicios Médicos, Educativos, Recreativos, Y Culturales Para Funcionarios De La Contraloría General De La República (Art. 90 y 91 Ley 106 De 1993) (No De Pensiones)</t>
  </si>
  <si>
    <t>Bienestar Social Del Pensionado (No De Pensiones)</t>
  </si>
  <si>
    <t>Indemnizaciones Enfermedad General (No De Pensiones)</t>
  </si>
  <si>
    <t>Promoción Y Prevención En Salud (No De Pensiones)</t>
  </si>
  <si>
    <t>Servicios Médicos Asistenciales (No De Pensiones)</t>
  </si>
  <si>
    <t>Servicios Médicos Convencionales (No De Pensiones)</t>
  </si>
  <si>
    <t>Programas De Vivienda Y Otros (No De Pensiones)</t>
  </si>
  <si>
    <t>Prestaciones Sociales (No De Pensiones)</t>
  </si>
  <si>
    <t>Transferir Al Fondo De Solidaridad De La Caja De Vivienda Militar Y De Policía. Numeral 5 Parágrafo 2 Articulo 1 Ley 1305 De 2009 (No De Pensiones)</t>
  </si>
  <si>
    <t>Indemnizaciones (No De Pensiones)</t>
  </si>
  <si>
    <t>Indemnizaciones Y Reconocimiento Económico, Art 8 Ley 790 de 2002 (No de Pensiones)</t>
  </si>
  <si>
    <t>Aportes Convencionales A Salud Y Auxilios Funerarios Pensionados Fondo Pasivo Social Empresa Puertos De Colombia (No De Pensiones)</t>
  </si>
  <si>
    <t>Atención En Salud A Población Inimputable Por Trastorno Mental (Ley 65 De 1993) (No De Pensiones)</t>
  </si>
  <si>
    <t>Planes Complementarios De Salud Ley 314 de 1996 (No De Pensiones)</t>
  </si>
  <si>
    <t>Aporte Patronal FAVI (Decreto 294 De 1981) (No De Pensiones)</t>
  </si>
  <si>
    <t>Fondo Nacional De Prestaciones Sociales Del Magisterio - Aporte De Afiliados Docentes Del Sistema General De Participaciones (No De Pensiones)</t>
  </si>
  <si>
    <t>Auxilio Sindical (No De Pensiones)</t>
  </si>
  <si>
    <t>Programa De Crédito De Vivienda Para Los Empleados De La Superintendencia De Sociedades (Decreto 1695 de 1997) (No De Pensiones)</t>
  </si>
  <si>
    <t>Fondo De Préstamos (No De Pensiones)</t>
  </si>
  <si>
    <t>Programa De Salud Ocupacional (No De Pensiones)</t>
  </si>
  <si>
    <t>Bienestar Social Afiliados De La Caja De Retiro De Las Fuerzas Militares Y La Caja De Sueldos De Retiro De La Policía Nacional, Decretos 2002 y 2003 de 1984 (No De Pensiones)</t>
  </si>
  <si>
    <t>Fondo Nacional De Pensiones De Las Entidades Territoriales Ley 549 De 1999 (De Pensiones)</t>
  </si>
  <si>
    <t>Prestaciones Convencionales Pensionados Puertos De Colombia (De Pensiones)</t>
  </si>
  <si>
    <t>Transferencia Obligaciones Laborales Reconocidas Insolutas, Empresas Sociales Del Estado Decreto 1750 De 2003 (De Pensiones)</t>
  </si>
  <si>
    <t>Financiación Pensiones Régimen De Prima Media Con Prestación Definida Colpensiones Ley 1151 De 2007 (De Pensiones)</t>
  </si>
  <si>
    <t>Otros Recursos Para Seguridad Social (De Pensiones)</t>
  </si>
  <si>
    <t>Concurrencia Nación Pasivo Pensional Leyes 1151/2007 Y 1371/2009 (De Pensiones)</t>
  </si>
  <si>
    <t>Pagos Excepcionales De Extrabajadores De La Fundación San Juan De Dios (De Pensiones)</t>
  </si>
  <si>
    <t>Pasivo Pensional Municipio Armero Guayabal (Ley 1478 De 2011 Decreto 2622 De 2014) (De Pensiones)</t>
  </si>
  <si>
    <t>Prestaciones Del Sector Salud (Ley 715/2001) (De Pensiones)</t>
  </si>
  <si>
    <t>Planes Complementarios De Salud Ley 314 De 1996 (No De Pensiones)</t>
  </si>
  <si>
    <t>Prestación Humanitaria Periódica Articulo 2.2.9.5.7 Decreto 600 De 2017 (De Pensiones)</t>
  </si>
  <si>
    <t>Obligaciones Laborales Del Instituto De Seguros Sociales -ISS Y Empresas Sociales Del Estado- Decreto 1750 De 2003, En Liquidación (De Pensiones)</t>
  </si>
  <si>
    <t>Fortalecimiento De Las Asociaciones Y Ligas De Consumidores (Ley 73 De 1981 Y Decreto 1320 De 1982).</t>
  </si>
  <si>
    <t>Centro De Educación En Administración De Salud - CEADS - Convenio</t>
  </si>
  <si>
    <t>Campaña Y Control Antituberculosis</t>
  </si>
  <si>
    <t>Plan Nacional De Salud Rural</t>
  </si>
  <si>
    <t>Programa Emergencia Sanitaria</t>
  </si>
  <si>
    <t>Transferencias Al Sector Agrícola Y Sector Industrial Para Apoyo A La Producción - Articulo 1 Ley 16/90 Y Articulo 1 Ley 101/93; Ley 795/03</t>
  </si>
  <si>
    <t>Subsidio Liquidaciones Leyes 550 De 1999 Y 1116 De 2006</t>
  </si>
  <si>
    <t>Costos De Administración Fiduciaria Y Otros Gastos Inherentes Al Proceso De Tomas De Posesión De Las Empresas Y Entidades Prestadoras De Servicios Públicos Domiciliarios</t>
  </si>
  <si>
    <t>Cruce De Cuentas Por Concepto De Obligaciones De Los Organismos Y Entidades Del Gobierno Nacional Con Empresas De Servicios Públicos Y Entidades Territoriales Para El Pago De Servicios Públicos</t>
  </si>
  <si>
    <t>Transferir A Colpensiones - Costas Judiciales Antigua ISS Decreto 0553 De 2015</t>
  </si>
  <si>
    <t>Actividades De Promoción Y Desarrollo De La Cultura - Convenios Sector Privado</t>
  </si>
  <si>
    <t>Fundación Colegio Mayor De San Bartolomé (Ley 72/83)</t>
  </si>
  <si>
    <t>Transferencia A FOGAFIN Aval Guardadores Ley 1306/09</t>
  </si>
  <si>
    <t>Transferencia A FOGAFIN Para Administración De Negocios Fiduciarios. Decreto 2555 De 2010</t>
  </si>
  <si>
    <t>Transferencias A FOGAFIN, Pasivos Contingentes Derivados De La Venta De Acciones Banco Popular Y Banco De Colombia. Art 31. Ley 35 De 1993, Decreto 2049 De 1993 Y 1118 De 1995</t>
  </si>
  <si>
    <t>Cubrimiento Del Riesgo Del Deslizamiento Del Salario Mínimo - Decreto 036 De 2015</t>
  </si>
  <si>
    <t>Apertura Y/U Operación Oficinas De La Red Social Del Banco Agrario A Nivel Nacional. Ley 795 De 2003</t>
  </si>
  <si>
    <t>Transferir Al Operador Oficial De Los Servicios De Franquicia Postal Y Telegráfica</t>
  </si>
  <si>
    <t>Fortalecimiento Organizacional De Las Entidades Religiosas Y Las Organizaciones Basadas En La Fe Como Actores Sociales Trascendentes En El Marco De La Ley 133 De 1994</t>
  </si>
  <si>
    <t>Capitalización De Positiva Compañía De Seguros S.A. Decreto 2066 De 2016</t>
  </si>
  <si>
    <t>Operaciones temporales de tesorería</t>
  </si>
  <si>
    <t>(diligenciar en pesos)</t>
  </si>
  <si>
    <t>Fortalecimiento A Los Procesos Organizativos Y De Concertación De Las Comunidades Negras, Afrocolombianas, Raizales Y Palenqueras</t>
  </si>
  <si>
    <t>Atención De Procesos Judiciales Y Reclamaciones Administrativas Del Extinto DAS O Su Fondo Rotatorio. Art. 238 Ley 1753 De 2015 – PND</t>
  </si>
  <si>
    <t>999</t>
  </si>
  <si>
    <t>Otras Transferencias – Previo Concepto DGPPN</t>
  </si>
  <si>
    <t>Apoyo A Las Universidades Públicas - Descuento Votaciones (Ley 403 De 1997 y Ley 815 De 2013)</t>
  </si>
  <si>
    <t>Crédito Hipotecario Para Sus Empleados</t>
  </si>
  <si>
    <t>Devoluciones tributarias</t>
  </si>
  <si>
    <t>Contribución de valorización municipal</t>
  </si>
  <si>
    <t>Prevención Y Promoción De La Salud</t>
  </si>
  <si>
    <t>Mejoramiento De La Red De Urgencias Y Atención De Enfermedades Catastróficas Y Accidentes De Tráfico (Servicios Integrantes De Salud)</t>
  </si>
  <si>
    <t>Aseguramiento En Salud - Entidades Territoriales - Impuesto Al Consumo De Licores</t>
  </si>
  <si>
    <t>Fortalecimiento A Los Procesos Organizativos Y De Concertación De Las Minorías Étnicas Con El Fin De Garantizar Su Integridad- Convenio 169 OIT, Ley 21 De 1991, Ley 70 De 1993</t>
  </si>
  <si>
    <t>Fortalecimiento A Los Procesos Organizativos Y De Concertación De Las Comunidades Indígenas, Minorías Y Rom</t>
  </si>
  <si>
    <t>Distribución De Recursos Impuesto Nacional Al Consumo Sobre Los Servicios De Telefonía Móvil - Sector Cultura, Art 201 Ley 1819 De 2016</t>
  </si>
  <si>
    <t>Fondo De Pensiones Públicas De Nivel Nacional - Pensiones Superintendencia De Valores (De Pensiones)</t>
  </si>
  <si>
    <t>Fondo De Pensiones Públicas Del Nivel Nacional - Cajanal Pensiones (De Pensiones)</t>
  </si>
  <si>
    <t>Fondo De Pensiones Públicas Del Nivel Nacional - Carbocol (De Pensiones)</t>
  </si>
  <si>
    <t>Fondo De Pensiones Públicas Del Nivel Nacional - Pensiones Caja De Crédito Agrario Industrial Y Minero (De Pensiones)</t>
  </si>
  <si>
    <t>Fondo De Pensiones Públicas Del Nivel Nacional - Pensiones Fonprenor (De Pensiones)</t>
  </si>
  <si>
    <t>Fondo De Pensiones Públicas Del Nivel Nacional - Pensiones Superindustria Y Comercio (De Pensiones)</t>
  </si>
  <si>
    <t>Fondo De Pensiones Públicas Del Nivel Nacional - Pensiones Supersociedades (De Pensiones)</t>
  </si>
  <si>
    <t>Fondo De Pensiones Públicas Del Nivel Nacional -Pensiones CVC - EPSA (De Pensiones)</t>
  </si>
  <si>
    <t>Fondo De Pensiones Públicas Del Nivel Nacional-Pensiones Fondo Pasivo Social Empresa Puertos De Colombia (De Pensiones)</t>
  </si>
  <si>
    <t>Fondo De Pensiones Públicas Del Nivel Nacional - Pensiones Fondo Nacional De Caminos Vecinales (De Pensiones)</t>
  </si>
  <si>
    <t>Fondo De Pensiones Públicas Del Nivel Nacional - Pensiones Minercol Ltda. En Liquidación (De Pensiones)</t>
  </si>
  <si>
    <t>Fondo De Pensiones Públicas Del Nivel Nacional - Pensiones Incora (De Pensiones)</t>
  </si>
  <si>
    <t>Fondo De Pensiones Públicas Del Nivel Nacional - Pensiones Inurbe (De Pensiones)</t>
  </si>
  <si>
    <t>Fondo De Pensiones Públicas Del Nivel Nacional - Pensiones Exfuncionarios ISS (De Pensiones)</t>
  </si>
  <si>
    <t>Fondo De Pensiones Públicas Del Nivel Nacional - Pensiones Compañía De Fomento Cinematográfico - Focine (De Pensiones)</t>
  </si>
  <si>
    <t>Fondo De Pensiones Públicas Del Nivel Nacional - Compañía De Informaciones Audiovisuales (De Pensiones)</t>
  </si>
  <si>
    <t>Fondo De Pensiones Públicas Del Nivel Nacional - Caja De Previsión Social De Comunicaciones - Caprecom (De Pensiones)</t>
  </si>
  <si>
    <t>Fondo De Pensiones Públicas Del Nivel Nacional - Administración Postal Nacional - Adpostal (De Pensiones)</t>
  </si>
  <si>
    <t>Fondo De Pensiones Públicas Del Nivel Nacional - Instituto Nacional De Radio Y Televisión - Inravisión (De Pensiones)</t>
  </si>
  <si>
    <t>Fondo De Pensiones Públicas Del Nivel Nacional - Ministerio De Tecnologías De La Información Y Comunicaciones (De Pensiones)</t>
  </si>
  <si>
    <t>Fondo De Pensiones Públicas Del Nivel Nacional - Empresa Nacional De Comunicaciones - Telecom (De Pensiones)</t>
  </si>
  <si>
    <t>Fondo De Pensiones Públicas Del Nivel Nacional - Empresa De Telecomunicaciones Del Tolima - Teletolima (De Pensiones)</t>
  </si>
  <si>
    <t>Fondo De Pensiones Públicas Del Nivel Nacional - Empresa De Telecomunicaciones Del Huila - Telehuila (De Pensiones)</t>
  </si>
  <si>
    <t>Fondo De Pensiones Públicas Del Nivel Nacional - Empresa De Telecomunicaciones De Nariño - Telenariño (De Pensiones)</t>
  </si>
  <si>
    <t>Fondo De Pensiones Públicas Del Nivel Nacional - Empresa De Telecomunicaciones De Cartagena - Telecartagena (De Pensiones)</t>
  </si>
  <si>
    <t>Fondo De Pensiones Públicas Del Nivel Nacional - Empresa De Telecomunicaciones De Santa Marta - Telesantamarta (De Pensiones)</t>
  </si>
  <si>
    <t>Fondo De Pensiones Públicas Del Nivel Nacional - Empresa De Telecomunicaciones De Armenia - Telearmenia (De Pensiones)</t>
  </si>
  <si>
    <t>Fondo De Pensiones Públicas Del Nivel Nacional - Empresa De Telecomunicaciones De Calarca - Telecalarca (De Pensiones)</t>
  </si>
  <si>
    <t>Fondo De Pensiones Públicas Del Nivel Nacional - Mesadas Pensionales INAT (De Pensiones)</t>
  </si>
  <si>
    <t>Fondo De Pensiones Públicas Del Nivel Nacional - Mesadas Pensionales - Zonas Francas (De Pensiones)</t>
  </si>
  <si>
    <t>Fondo De Pensiones Públicas Del Nivel Nacional - Mesadas Pensionales - Corporacion Financiera Del Transporte (Ley 51/90) (De Pensiones)</t>
  </si>
  <si>
    <t>Fondo De Pensiones Públicas Del Nivel Nacional - Mesadas Pensionales - Corporacion Nacional Del Turismo (De Pensiones)</t>
  </si>
  <si>
    <t>Fondo De Pensiones Públicas Del Nivel Nacional - Mesadas Pensionales - Capresub (De Pensiones)</t>
  </si>
  <si>
    <t>Fondo De Pensiones Públicas Del Nivel Nacional - Mesadas Pensionales - Inea (De Pensiones)</t>
  </si>
  <si>
    <t>Fondo De Pensiones Públicas Del Nivel Nacional - Mesadas Pensionales - Intra (De Pensiones)</t>
  </si>
  <si>
    <t>Fondo De Pensiones Públicas Del Nivel Nacional - Mesadas Pensionales - Invias (De Pensiones)</t>
  </si>
  <si>
    <t>Fondo De Pensiones Públicas Del Nivel Nacional - Pensiones Positiva S.A. (Articulo 80 Ley 1753 De 2015 Plan Nacional De Desarrollo Y Decreto 1437 De 2015) (De Pensiones)</t>
  </si>
  <si>
    <t>Fondo De Pensiones Públicas Del Nivel Nacional - Mesadas Pensionales - Corporación Eléctrica De La Costa Atlántica S.A E.S.P Corelca S.A E.S.P (De Pensiones)</t>
  </si>
  <si>
    <t>Fondo De Pensiones Públicas Del Nivel Nacional - Mesadas Pensionales - Promotora De Vacaciones Y Recreación Social - Prosocial - Liquidada (De Pensiones)</t>
  </si>
  <si>
    <t>138</t>
  </si>
  <si>
    <t>Secretaria De Cooperación Iberoamericana.Secib. (Ley 786 De 2002)</t>
  </si>
  <si>
    <t>COMISIÓN PARA EL ESCLARECIMIENTO DE LA VERDAD, LA CONVIVENCIA Y LA NO REPETICIÓN</t>
  </si>
  <si>
    <t>440300</t>
  </si>
  <si>
    <t>UNIDAD DE BÚSQUEDA DE PERSONAS DADAS POR DESAPARECIDAS EN EL CONTEXTO Y EN RAZÓN DEL CONFLICTO ARMADO - UBDP</t>
  </si>
  <si>
    <t>JURISDICCIÓN ESPECIAL PARA LA PAZ</t>
  </si>
  <si>
    <t>Leyes 1341 y 1369 de 2009, y artículo 12 de la Ley 1507 de 2012</t>
  </si>
  <si>
    <t xml:space="preserve">Formulario 1.2A Cálculo de ingresos corrientes por productos - Fondos Especiales </t>
  </si>
  <si>
    <t xml:space="preserve">CÁLCULO DE LOS INGRESOS CORRIENTES POR PRODUCTO - VIGENCIA </t>
  </si>
  <si>
    <t>Producto</t>
  </si>
  <si>
    <t>Clasificación Central de Producto</t>
  </si>
  <si>
    <t>Vigencia anterior (t-1)</t>
  </si>
  <si>
    <t>Vigencia en curso (t)</t>
  </si>
  <si>
    <t>Próxima Vigencia (t+1)</t>
  </si>
  <si>
    <t>Unidad de</t>
  </si>
  <si>
    <t>Cantidades</t>
  </si>
  <si>
    <t>Precio</t>
  </si>
  <si>
    <t>Ingreso Año</t>
  </si>
  <si>
    <t>Precio Promedio Unidad</t>
  </si>
  <si>
    <t>Ingreso</t>
  </si>
  <si>
    <t>medida</t>
  </si>
  <si>
    <t>Año</t>
  </si>
  <si>
    <t>Promedio</t>
  </si>
  <si>
    <t>Factor de</t>
  </si>
  <si>
    <t>Cantidad</t>
  </si>
  <si>
    <t>(t+1)</t>
  </si>
  <si>
    <t>Unidad</t>
  </si>
  <si>
    <t>Incremento</t>
  </si>
  <si>
    <t>Base Cero</t>
  </si>
  <si>
    <t>6=5X4</t>
  </si>
  <si>
    <t>9=7X8</t>
  </si>
  <si>
    <t>11=7X10</t>
  </si>
  <si>
    <t>13=8X12</t>
  </si>
  <si>
    <t>14=11X13</t>
  </si>
  <si>
    <t>15=8X11</t>
  </si>
  <si>
    <t>1.01. INGRESOS TRIBUTARIOS</t>
  </si>
  <si>
    <t>1.01.2. IMPUESTOS INDIRECTOS</t>
  </si>
  <si>
    <t>Subtotal producto 1</t>
  </si>
  <si>
    <t>1.02. INGRESOS NO TRIBUTARIOS</t>
  </si>
  <si>
    <t>1.02.1. CONTRIBUCIONES</t>
  </si>
  <si>
    <t>1.02.1.01. Contribuciones sociales</t>
  </si>
  <si>
    <t>1.02.1.02. Contribuciones asociadas a la nómina</t>
  </si>
  <si>
    <t>Subtotal producto 2</t>
  </si>
  <si>
    <t>1.02.1.03. Contribuciones especiales</t>
  </si>
  <si>
    <t>Subtotal producto 3</t>
  </si>
  <si>
    <t>1.02.1.04. Contribuciones diversas</t>
  </si>
  <si>
    <t>Subtotal producto 4</t>
  </si>
  <si>
    <t>1.02.2. TASAS Y DERECHOS ADMINISTRATIVOS</t>
  </si>
  <si>
    <t xml:space="preserve">1.02.3. MULTAS, SANCIONES E INTERESES DE MORA </t>
  </si>
  <si>
    <t>1.02.3.01. Multas y sanciones</t>
  </si>
  <si>
    <t>1.02.3.02. Intereses de mora</t>
  </si>
  <si>
    <t>1.02.4. DERECHOS ECONÓMICOS POR USO DE RECURSOS NATURALES</t>
  </si>
  <si>
    <t>1.02.4.04. Regalías y compensaciones monetarias</t>
  </si>
  <si>
    <t>1.02.5. VENTA DE BIENES Y SERVICIOS</t>
  </si>
  <si>
    <t>1.02.5.01. Ventas de establecimiento de mercado</t>
  </si>
  <si>
    <t>1.02.5.02. Ventas incidentales de establecimiento no de mercado</t>
  </si>
  <si>
    <t>1.02.6. TRANSFERENCIAS CORRIENTES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</si>
</sst>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quot;$&quot;* #,##0_-;\-&quot;$&quot;* #,##0_-;_-&quot;$&quot;* &quot;-&quot;_-;_-@_-"/>
    <numFmt numFmtId="165" formatCode="_(&quot;$&quot;\ * #,##0.00_);_(&quot;$&quot;\ * \(#,##0.00\);_(&quot;$&quot;\ * &quot;-&quot;??_);_(@_)"/>
    <numFmt numFmtId="166" formatCode="_-* #,##0_-;\-* #,##0_-;_-* &quot;-&quot;??_-;_-@_-"/>
    <numFmt numFmtId="167" formatCode="_(* #,##0_);_(* \(#,##0\);_(* &quot;-&quot;??_);_(@_)"/>
    <numFmt numFmtId="168" formatCode="#,##0_ ;[Red]\-#,##0\ "/>
    <numFmt numFmtId="169" formatCode="#,##0_ ;\-#,##0\ "/>
  </numFmts>
  <fonts count="46"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9"/>
      <color indexed="81"/>
      <name val="Tahoma"/>
      <family val="2"/>
    </font>
    <font>
      <u/>
      <sz val="9"/>
      <color indexed="81"/>
      <name val="Tahoma"/>
      <family val="2"/>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color theme="0"/>
      <name val="Calibri"/>
      <family val="2"/>
      <scheme val="minor"/>
    </font>
    <font>
      <sz val="8"/>
      <name val="Calibri"/>
      <family val="2"/>
      <scheme val="minor"/>
    </font>
    <font>
      <b/>
      <sz val="8"/>
      <color rgb="FFFFFFFF"/>
      <name val="Calibri"/>
      <family val="2"/>
      <scheme val="minor"/>
    </font>
    <font>
      <sz val="8"/>
      <color rgb="FF000000"/>
      <name val="Calibri"/>
      <family val="2"/>
      <scheme val="minor"/>
    </font>
    <font>
      <b/>
      <sz val="8"/>
      <color theme="0"/>
      <name val="Arial"/>
      <family val="2"/>
    </font>
    <font>
      <sz val="8"/>
      <name val="Arial"/>
      <family val="2"/>
    </font>
    <font>
      <sz val="8"/>
      <color indexed="8"/>
      <name val="Arial"/>
      <family val="2"/>
    </font>
    <font>
      <u/>
      <sz val="11"/>
      <color theme="10"/>
      <name val="Calibri"/>
      <family val="2"/>
      <scheme val="minor"/>
    </font>
    <font>
      <u/>
      <sz val="11"/>
      <color theme="11"/>
      <name val="Calibri"/>
      <family val="2"/>
      <scheme val="minor"/>
    </font>
    <font>
      <b/>
      <sz val="9"/>
      <color theme="1"/>
      <name val="Calibri"/>
      <family val="2"/>
      <scheme val="minor"/>
    </font>
    <font>
      <sz val="8"/>
      <color indexed="81"/>
      <name val="Tahoma"/>
      <family val="2"/>
    </font>
    <font>
      <b/>
      <sz val="8"/>
      <color indexed="81"/>
      <name val="Tahoma"/>
      <family val="2"/>
    </font>
    <font>
      <u/>
      <sz val="8"/>
      <color indexed="81"/>
      <name val="Tahoma"/>
      <family val="2"/>
    </font>
    <font>
      <b/>
      <sz val="9"/>
      <color theme="1"/>
      <name val="Calibri"/>
      <family val="2"/>
      <scheme val="minor"/>
    </font>
    <font>
      <sz val="8"/>
      <color rgb="FFFF0000"/>
      <name val="Arial"/>
      <family val="2"/>
    </font>
    <font>
      <sz val="8"/>
      <color theme="1"/>
      <name val="Tahoma"/>
      <family val="2"/>
    </font>
    <font>
      <u/>
      <sz val="8"/>
      <color theme="1"/>
      <name val="Tahoma"/>
      <family val="2"/>
    </font>
    <font>
      <b/>
      <sz val="7"/>
      <color theme="1"/>
      <name val="Calibri"/>
      <family val="2"/>
      <scheme val="minor"/>
    </font>
    <font>
      <b/>
      <sz val="9"/>
      <color rgb="FFFF0000"/>
      <name val="Calibri"/>
      <family val="2"/>
      <scheme val="minor"/>
    </font>
    <font>
      <b/>
      <sz val="8"/>
      <color theme="1"/>
      <name val="Tahoma"/>
      <family val="2"/>
    </font>
    <font>
      <b/>
      <u/>
      <sz val="9"/>
      <color indexed="81"/>
      <name val="Tahoma"/>
      <family val="2"/>
    </font>
    <font>
      <b/>
      <sz val="8"/>
      <color indexed="8"/>
      <name val="Arial"/>
      <family val="2"/>
    </font>
    <font>
      <sz val="12"/>
      <color theme="1"/>
      <name val="Arial Narrow"/>
      <family val="2"/>
    </font>
    <font>
      <b/>
      <sz val="10"/>
      <name val="Arial"/>
      <family val="2"/>
    </font>
    <font>
      <b/>
      <sz val="12"/>
      <name val="Arial"/>
      <family val="2"/>
    </font>
    <font>
      <b/>
      <sz val="10"/>
      <color theme="0"/>
      <name val="Arial"/>
      <family val="2"/>
    </font>
    <font>
      <sz val="10"/>
      <color theme="0"/>
      <name val="Arial"/>
      <family val="2"/>
    </font>
    <font>
      <sz val="8"/>
      <color theme="1"/>
      <name val="Arial"/>
      <family val="2"/>
    </font>
    <font>
      <sz val="10"/>
      <color indexed="81"/>
      <name val="Tahoma"/>
      <family val="2"/>
    </font>
    <font>
      <b/>
      <sz val="9"/>
      <color indexed="81"/>
      <name val="Tahoma"/>
      <family val="2"/>
    </font>
    <font>
      <sz val="9"/>
      <color theme="1"/>
      <name val="Tahoma"/>
      <family val="2"/>
    </font>
    <font>
      <b/>
      <sz val="9"/>
      <color theme="1"/>
      <name val="Tahoma"/>
      <family val="2"/>
    </font>
    <font>
      <b/>
      <sz val="8"/>
      <name val="Arial"/>
      <family val="2"/>
    </font>
    <font>
      <b/>
      <u/>
      <sz val="8"/>
      <color indexed="81"/>
      <name val="Tahoma"/>
      <family val="2"/>
    </font>
  </fonts>
  <fills count="15">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5"/>
      </patternFill>
    </fill>
    <fill>
      <patternFill patternType="solid">
        <fgColor rgb="FF790909"/>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s>
  <borders count="2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dashed">
        <color auto="1"/>
      </left>
      <right style="dashed">
        <color auto="1"/>
      </right>
      <top/>
      <bottom/>
      <diagonal/>
    </border>
    <border>
      <left style="thick">
        <color auto="1"/>
      </left>
      <right style="thick">
        <color auto="1"/>
      </right>
      <top style="thick">
        <color auto="1"/>
      </top>
      <bottom style="medium">
        <color auto="1"/>
      </bottom>
      <diagonal/>
    </border>
    <border>
      <left style="thin">
        <color auto="1"/>
      </left>
      <right style="thick">
        <color auto="1"/>
      </right>
      <top style="thin">
        <color auto="1"/>
      </top>
      <bottom style="thin">
        <color auto="1"/>
      </bottom>
      <diagonal/>
    </border>
    <border>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thin">
        <color auto="1"/>
      </left>
      <right style="thick">
        <color auto="1"/>
      </right>
      <top/>
      <bottom style="thin">
        <color auto="1"/>
      </bottom>
      <diagonal/>
    </border>
    <border>
      <left style="dashed">
        <color auto="1"/>
      </left>
      <right style="thick">
        <color auto="1"/>
      </right>
      <top/>
      <bottom/>
      <diagonal/>
    </border>
    <border>
      <left style="thin">
        <color auto="1"/>
      </left>
      <right style="thick">
        <color auto="1"/>
      </right>
      <top/>
      <bottom/>
      <diagonal/>
    </border>
    <border>
      <left style="medium">
        <color auto="1"/>
      </left>
      <right style="thick">
        <color auto="1"/>
      </right>
      <top/>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thick">
        <color auto="1"/>
      </top>
      <bottom style="medium">
        <color auto="1"/>
      </bottom>
      <diagonal/>
    </border>
    <border>
      <left style="dashed">
        <color auto="1"/>
      </left>
      <right/>
      <top/>
      <bottom/>
      <diagonal/>
    </border>
    <border>
      <left/>
      <right/>
      <top style="medium">
        <color auto="1"/>
      </top>
      <bottom style="medium">
        <color auto="1"/>
      </bottom>
      <diagonal/>
    </border>
    <border>
      <left/>
      <right/>
      <top style="thin">
        <color auto="1"/>
      </top>
      <bottom style="thin">
        <color auto="1"/>
      </bottom>
      <diagonal/>
    </border>
    <border>
      <left/>
      <right/>
      <top style="thick">
        <color auto="1"/>
      </top>
      <bottom style="medium">
        <color auto="1"/>
      </bottom>
      <diagonal/>
    </border>
    <border>
      <left style="thick">
        <color auto="1"/>
      </left>
      <right style="thick">
        <color auto="1"/>
      </right>
      <top/>
      <bottom style="medium">
        <color auto="1"/>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right style="thick">
        <color auto="1"/>
      </right>
      <top/>
      <bottom/>
      <diagonal/>
    </border>
    <border>
      <left/>
      <right style="thick">
        <color auto="1"/>
      </right>
      <top/>
      <bottom style="medium">
        <color auto="1"/>
      </bottom>
      <diagonal/>
    </border>
    <border>
      <left/>
      <right style="thick">
        <color auto="1"/>
      </right>
      <top/>
      <bottom style="thin">
        <color auto="1"/>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dashed">
        <color auto="1"/>
      </top>
      <bottom/>
      <diagonal/>
    </border>
    <border>
      <left style="hair">
        <color auto="1"/>
      </left>
      <right style="hair">
        <color auto="1"/>
      </right>
      <top style="hair">
        <color auto="1"/>
      </top>
      <bottom style="hair">
        <color auto="1"/>
      </bottom>
      <diagonal/>
    </border>
    <border>
      <left style="dashed">
        <color auto="1"/>
      </left>
      <right style="dashed">
        <color auto="1"/>
      </right>
      <top style="dashed">
        <color auto="1"/>
      </top>
      <bottom/>
      <diagonal/>
    </border>
    <border>
      <left style="thick">
        <color auto="1"/>
      </left>
      <right style="thick">
        <color auto="1"/>
      </right>
      <top style="hair">
        <color auto="1"/>
      </top>
      <bottom style="hair">
        <color auto="1"/>
      </bottom>
      <diagonal/>
    </border>
    <border>
      <left/>
      <right style="thick">
        <color auto="1"/>
      </right>
      <top style="dashed">
        <color auto="1"/>
      </top>
      <bottom/>
      <diagonal/>
    </border>
    <border>
      <left style="dashed">
        <color auto="1"/>
      </left>
      <right style="dashed">
        <color auto="1"/>
      </right>
      <top/>
      <bottom style="dashed">
        <color auto="1"/>
      </bottom>
      <diagonal/>
    </border>
    <border>
      <left/>
      <right style="thick">
        <color auto="1"/>
      </right>
      <top/>
      <bottom style="dashed">
        <color auto="1"/>
      </bottom>
      <diagonal/>
    </border>
    <border>
      <left style="thick">
        <color auto="1"/>
      </left>
      <right style="thick">
        <color auto="1"/>
      </right>
      <top style="medium">
        <color auto="1"/>
      </top>
      <bottom style="thin">
        <color auto="1"/>
      </bottom>
      <diagonal/>
    </border>
    <border>
      <left style="thick">
        <color auto="1"/>
      </left>
      <right style="thick">
        <color auto="1"/>
      </right>
      <top/>
      <bottom style="dashed">
        <color auto="1"/>
      </bottom>
      <diagonal/>
    </border>
    <border>
      <left style="hair">
        <color auto="1"/>
      </left>
      <right style="hair">
        <color auto="1"/>
      </right>
      <top style="hair">
        <color auto="1"/>
      </top>
      <bottom/>
      <diagonal/>
    </border>
    <border>
      <left/>
      <right/>
      <top style="medium">
        <color auto="1"/>
      </top>
      <bottom/>
      <diagonal/>
    </border>
    <border>
      <left style="thick">
        <color auto="1"/>
      </left>
      <right style="thick">
        <color auto="1"/>
      </right>
      <top style="thin">
        <color auto="1"/>
      </top>
      <bottom style="dashed">
        <color auto="1"/>
      </bottom>
      <diagonal/>
    </border>
    <border>
      <left style="dashed">
        <color auto="1"/>
      </left>
      <right style="thick">
        <color auto="1"/>
      </right>
      <top style="thin">
        <color auto="1"/>
      </top>
      <bottom style="dashed">
        <color auto="1"/>
      </bottom>
      <diagonal/>
    </border>
    <border>
      <left style="dashed">
        <color auto="1"/>
      </left>
      <right style="thick">
        <color auto="1"/>
      </right>
      <top style="dashed">
        <color auto="1"/>
      </top>
      <bottom style="dashed">
        <color auto="1"/>
      </bottom>
      <diagonal/>
    </border>
    <border>
      <left style="medium">
        <color auto="1"/>
      </left>
      <right style="thick">
        <color auto="1"/>
      </right>
      <top style="medium">
        <color auto="1"/>
      </top>
      <bottom/>
      <diagonal/>
    </border>
    <border>
      <left style="thin">
        <color auto="1"/>
      </left>
      <right style="thick">
        <color auto="1"/>
      </right>
      <top/>
      <bottom style="medium">
        <color auto="1"/>
      </bottom>
      <diagonal/>
    </border>
    <border>
      <left style="thick">
        <color auto="1"/>
      </left>
      <right style="thick">
        <color auto="1"/>
      </right>
      <top style="thick">
        <color auto="1"/>
      </top>
      <bottom style="thin">
        <color auto="1"/>
      </bottom>
      <diagonal/>
    </border>
    <border>
      <left/>
      <right style="thick">
        <color auto="1"/>
      </right>
      <top style="thin">
        <color auto="1"/>
      </top>
      <bottom/>
      <diagonal/>
    </border>
    <border>
      <left/>
      <right style="thick">
        <color auto="1"/>
      </right>
      <top style="medium">
        <color auto="1"/>
      </top>
      <bottom style="thin">
        <color auto="1"/>
      </bottom>
      <diagonal/>
    </border>
    <border>
      <left/>
      <right style="thick">
        <color auto="1"/>
      </right>
      <top style="thin">
        <color auto="1"/>
      </top>
      <bottom style="hair">
        <color auto="1"/>
      </bottom>
      <diagonal/>
    </border>
    <border>
      <left style="dashed">
        <color auto="1"/>
      </left>
      <right style="thick">
        <color auto="1"/>
      </right>
      <top style="dashed">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auto="1"/>
      </left>
      <right/>
      <top style="thick">
        <color auto="1"/>
      </top>
      <bottom style="medium">
        <color auto="1"/>
      </bottom>
      <diagonal/>
    </border>
    <border>
      <left style="medium">
        <color auto="1"/>
      </left>
      <right style="medium">
        <color auto="1"/>
      </right>
      <top style="thick">
        <color auto="1"/>
      </top>
      <bottom/>
      <diagonal/>
    </border>
    <border>
      <left style="thick">
        <color auto="1"/>
      </left>
      <right style="thick">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diagonal/>
    </border>
    <border>
      <left style="dashDotDot">
        <color auto="1"/>
      </left>
      <right style="dashDotDot">
        <color auto="1"/>
      </right>
      <top/>
      <bottom/>
      <diagonal/>
    </border>
    <border>
      <left/>
      <right style="thick">
        <color auto="1"/>
      </right>
      <top style="thick">
        <color auto="1"/>
      </top>
      <bottom/>
      <diagonal/>
    </border>
    <border>
      <left style="hair">
        <color auto="1"/>
      </left>
      <right style="thick">
        <color auto="1"/>
      </right>
      <top style="dashed">
        <color auto="1"/>
      </top>
      <bottom style="dashed">
        <color auto="1"/>
      </bottom>
      <diagonal/>
    </border>
    <border>
      <left style="hair">
        <color auto="1"/>
      </left>
      <right style="hair">
        <color auto="1"/>
      </right>
      <top/>
      <bottom/>
      <diagonal/>
    </border>
    <border>
      <left style="hair">
        <color auto="1"/>
      </left>
      <right style="thick">
        <color auto="1"/>
      </right>
      <top style="dashed">
        <color auto="1"/>
      </top>
      <bottom style="hair">
        <color auto="1"/>
      </bottom>
      <diagonal/>
    </border>
    <border>
      <left style="hair">
        <color auto="1"/>
      </left>
      <right style="hair">
        <color auto="1"/>
      </right>
      <top style="dashed">
        <color auto="1"/>
      </top>
      <bottom style="hair">
        <color auto="1"/>
      </bottom>
      <diagonal/>
    </border>
    <border>
      <left/>
      <right/>
      <top style="dashed">
        <color auto="1"/>
      </top>
      <bottom style="hair">
        <color auto="1"/>
      </bottom>
      <diagonal/>
    </border>
    <border>
      <left style="dashed">
        <color auto="1"/>
      </left>
      <right style="thick">
        <color auto="1"/>
      </right>
      <top/>
      <bottom style="dashed">
        <color auto="1"/>
      </bottom>
      <diagonal/>
    </border>
    <border>
      <left style="dashed">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n">
        <color auto="1"/>
      </left>
      <right/>
      <top/>
      <bottom/>
      <diagonal/>
    </border>
    <border>
      <left/>
      <right/>
      <top/>
      <bottom style="thin">
        <color auto="1"/>
      </bottom>
      <diagonal/>
    </border>
    <border>
      <left style="thick">
        <color auto="1"/>
      </left>
      <right style="thick">
        <color auto="1"/>
      </right>
      <top style="medium">
        <color auto="1"/>
      </top>
      <bottom style="thick">
        <color auto="1"/>
      </bottom>
      <diagonal/>
    </border>
    <border>
      <left style="dashed">
        <color auto="1"/>
      </left>
      <right/>
      <top style="dashed">
        <color auto="1"/>
      </top>
      <bottom style="dashed">
        <color auto="1"/>
      </bottom>
      <diagonal/>
    </border>
    <border>
      <left style="thick">
        <color auto="1"/>
      </left>
      <right/>
      <top style="thick">
        <color auto="1"/>
      </top>
      <bottom/>
      <diagonal/>
    </border>
    <border>
      <left style="hair">
        <color auto="1"/>
      </left>
      <right/>
      <top style="hair">
        <color auto="1"/>
      </top>
      <bottom/>
      <diagonal/>
    </border>
    <border>
      <left style="thick">
        <color auto="1"/>
      </left>
      <right style="thick">
        <color auto="1"/>
      </right>
      <top style="dashed">
        <color auto="1"/>
      </top>
      <bottom style="hair">
        <color auto="1"/>
      </bottom>
      <diagonal/>
    </border>
    <border>
      <left style="thick">
        <color auto="1"/>
      </left>
      <right style="thick">
        <color auto="1"/>
      </right>
      <top style="hair">
        <color auto="1"/>
      </top>
      <bottom style="dashed">
        <color auto="1"/>
      </bottom>
      <diagonal/>
    </border>
    <border>
      <left style="thick">
        <color auto="1"/>
      </left>
      <right style="thick">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hair">
        <color auto="1"/>
      </top>
      <bottom style="thin">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n">
        <color auto="1"/>
      </bottom>
      <diagonal/>
    </border>
    <border>
      <left style="hair">
        <color auto="1"/>
      </left>
      <right style="hair">
        <color auto="1"/>
      </right>
      <top style="hair">
        <color auto="1"/>
      </top>
      <bottom style="dashed">
        <color auto="1"/>
      </bottom>
      <diagonal/>
    </border>
    <border>
      <left style="thin">
        <color auto="1"/>
      </left>
      <right style="thin">
        <color auto="1"/>
      </right>
      <top style="dashed">
        <color auto="1"/>
      </top>
      <bottom style="thin">
        <color auto="1"/>
      </bottom>
      <diagonal/>
    </border>
    <border>
      <left style="dashed">
        <color indexed="64"/>
      </left>
      <right style="thick">
        <color auto="1"/>
      </right>
      <top style="dashed">
        <color indexed="64"/>
      </top>
      <bottom style="thin">
        <color auto="1"/>
      </bottom>
      <diagonal/>
    </border>
    <border>
      <left style="thick">
        <color auto="1"/>
      </left>
      <right style="thick">
        <color auto="1"/>
      </right>
      <top style="dashed">
        <color indexed="64"/>
      </top>
      <bottom style="thin">
        <color auto="1"/>
      </bottom>
      <diagonal/>
    </border>
    <border>
      <left/>
      <right style="dashed">
        <color indexed="64"/>
      </right>
      <top/>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ck">
        <color auto="1"/>
      </left>
      <right style="thick">
        <color auto="1"/>
      </right>
      <top style="medium">
        <color auto="1"/>
      </top>
      <bottom/>
      <diagonal/>
    </border>
    <border>
      <left/>
      <right style="thick">
        <color auto="1"/>
      </right>
      <top/>
      <bottom style="hair">
        <color auto="1"/>
      </bottom>
      <diagonal/>
    </border>
    <border>
      <left style="thick">
        <color indexed="64"/>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ck">
        <color auto="1"/>
      </left>
      <right style="thick">
        <color auto="1"/>
      </right>
      <top style="thin">
        <color auto="1"/>
      </top>
      <bottom style="medium">
        <color indexed="64"/>
      </bottom>
      <diagonal/>
    </border>
    <border>
      <left/>
      <right/>
      <top/>
      <bottom style="medium">
        <color indexed="64"/>
      </bottom>
      <diagonal/>
    </border>
    <border>
      <left/>
      <right style="double">
        <color auto="1"/>
      </right>
      <top/>
      <bottom/>
      <diagonal/>
    </border>
    <border>
      <left/>
      <right style="double">
        <color auto="1"/>
      </right>
      <top/>
      <bottom style="double">
        <color auto="1"/>
      </bottom>
      <diagonal/>
    </border>
    <border>
      <left style="double">
        <color auto="1"/>
      </left>
      <right/>
      <top/>
      <bottom/>
      <diagonal/>
    </border>
    <border>
      <left/>
      <right style="thin">
        <color auto="1"/>
      </right>
      <top/>
      <bottom/>
      <diagonal/>
    </border>
    <border>
      <left/>
      <right style="thin">
        <color indexed="64"/>
      </right>
      <top/>
      <bottom style="thin">
        <color auto="1"/>
      </bottom>
      <diagonal/>
    </border>
    <border>
      <left/>
      <right style="thin">
        <color indexed="64"/>
      </right>
      <top style="thin">
        <color auto="1"/>
      </top>
      <bottom/>
      <diagonal/>
    </border>
    <border>
      <left/>
      <right/>
      <top style="double">
        <color indexed="64"/>
      </top>
      <bottom/>
      <diagonal/>
    </border>
    <border>
      <left/>
      <right style="double">
        <color auto="1"/>
      </right>
      <top/>
      <bottom style="thin">
        <color indexed="64"/>
      </bottom>
      <diagonal/>
    </border>
    <border>
      <left/>
      <right style="double">
        <color indexed="64"/>
      </right>
      <top style="double">
        <color auto="1"/>
      </top>
      <bottom/>
      <diagonal/>
    </border>
    <border>
      <left/>
      <right/>
      <top style="double">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auto="1"/>
      </left>
      <right style="medium">
        <color auto="1"/>
      </right>
      <top style="double">
        <color indexed="64"/>
      </top>
      <bottom style="medium">
        <color auto="1"/>
      </bottom>
      <diagonal/>
    </border>
    <border>
      <left/>
      <right style="medium">
        <color auto="1"/>
      </right>
      <top style="double">
        <color indexed="64"/>
      </top>
      <bottom style="medium">
        <color auto="1"/>
      </bottom>
      <diagonal/>
    </border>
    <border>
      <left style="double">
        <color indexed="64"/>
      </left>
      <right style="double">
        <color indexed="64"/>
      </right>
      <top style="double">
        <color indexed="64"/>
      </top>
      <bottom style="double">
        <color indexed="64"/>
      </bottom>
      <diagonal/>
    </border>
    <border>
      <left/>
      <right style="double">
        <color indexed="64"/>
      </right>
      <top style="thin">
        <color auto="1"/>
      </top>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auto="1"/>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auto="1"/>
      </left>
      <right style="medium">
        <color indexed="64"/>
      </right>
      <top/>
      <bottom style="thin">
        <color indexed="64"/>
      </bottom>
      <diagonal/>
    </border>
    <border>
      <left style="double">
        <color indexed="64"/>
      </left>
      <right style="dashDot">
        <color indexed="64"/>
      </right>
      <top/>
      <bottom/>
      <diagonal/>
    </border>
    <border>
      <left style="double">
        <color indexed="64"/>
      </left>
      <right style="dashDot">
        <color indexed="64"/>
      </right>
      <top style="thin">
        <color auto="1"/>
      </top>
      <bottom/>
      <diagonal/>
    </border>
    <border>
      <left style="double">
        <color indexed="64"/>
      </left>
      <right style="dashDot">
        <color indexed="64"/>
      </right>
      <top/>
      <bottom style="double">
        <color indexed="64"/>
      </bottom>
      <diagonal/>
    </border>
    <border>
      <left style="double">
        <color indexed="64"/>
      </left>
      <right style="dashDot">
        <color indexed="64"/>
      </right>
      <top/>
      <bottom style="thin">
        <color auto="1"/>
      </bottom>
      <diagonal/>
    </border>
    <border>
      <left style="double">
        <color indexed="64"/>
      </left>
      <right style="dashDot">
        <color indexed="64"/>
      </right>
      <top style="double">
        <color indexed="64"/>
      </top>
      <bottom style="medium">
        <color auto="1"/>
      </bottom>
      <diagonal/>
    </border>
    <border>
      <left style="double">
        <color indexed="64"/>
      </left>
      <right style="dashDot">
        <color indexed="64"/>
      </right>
      <top style="medium">
        <color auto="1"/>
      </top>
      <bottom style="medium">
        <color auto="1"/>
      </bottom>
      <diagonal/>
    </border>
    <border>
      <left style="dashDot">
        <color indexed="64"/>
      </left>
      <right style="dashDot">
        <color indexed="64"/>
      </right>
      <top/>
      <bottom/>
      <diagonal/>
    </border>
    <border>
      <left style="dashDot">
        <color indexed="64"/>
      </left>
      <right style="dashDot">
        <color indexed="64"/>
      </right>
      <top style="thin">
        <color auto="1"/>
      </top>
      <bottom/>
      <diagonal/>
    </border>
    <border>
      <left style="dashDot">
        <color indexed="64"/>
      </left>
      <right style="dashDot">
        <color indexed="64"/>
      </right>
      <top/>
      <bottom style="double">
        <color indexed="64"/>
      </bottom>
      <diagonal/>
    </border>
    <border>
      <left style="dashDot">
        <color indexed="64"/>
      </left>
      <right style="dashDot">
        <color indexed="64"/>
      </right>
      <top/>
      <bottom style="thin">
        <color indexed="64"/>
      </bottom>
      <diagonal/>
    </border>
    <border>
      <left style="dashDot">
        <color indexed="64"/>
      </left>
      <right style="dashDot">
        <color indexed="64"/>
      </right>
      <top style="double">
        <color indexed="64"/>
      </top>
      <bottom style="medium">
        <color indexed="64"/>
      </bottom>
      <diagonal/>
    </border>
    <border>
      <left style="dashDot">
        <color indexed="64"/>
      </left>
      <right style="dashDot">
        <color indexed="64"/>
      </right>
      <top style="medium">
        <color indexed="64"/>
      </top>
      <bottom style="medium">
        <color indexed="64"/>
      </bottom>
      <diagonal/>
    </border>
    <border>
      <left/>
      <right style="dashDot">
        <color indexed="64"/>
      </right>
      <top style="thin">
        <color auto="1"/>
      </top>
      <bottom/>
      <diagonal/>
    </border>
    <border>
      <left/>
      <right style="dashDot">
        <color indexed="64"/>
      </right>
      <top/>
      <bottom style="double">
        <color indexed="64"/>
      </bottom>
      <diagonal/>
    </border>
    <border>
      <left/>
      <right style="dashDot">
        <color indexed="64"/>
      </right>
      <top/>
      <bottom/>
      <diagonal/>
    </border>
    <border>
      <left/>
      <right style="dashDot">
        <color indexed="64"/>
      </right>
      <top/>
      <bottom style="thin">
        <color indexed="64"/>
      </bottom>
      <diagonal/>
    </border>
    <border>
      <left/>
      <right style="dashDot">
        <color indexed="64"/>
      </right>
      <top style="double">
        <color indexed="64"/>
      </top>
      <bottom style="medium">
        <color indexed="64"/>
      </bottom>
      <diagonal/>
    </border>
    <border>
      <left/>
      <right style="dashDot">
        <color indexed="64"/>
      </right>
      <top style="medium">
        <color indexed="64"/>
      </top>
      <bottom style="medium">
        <color indexed="64"/>
      </bottom>
      <diagonal/>
    </border>
    <border>
      <left style="medium">
        <color indexed="64"/>
      </left>
      <right style="dashDot">
        <color indexed="64"/>
      </right>
      <top/>
      <bottom/>
      <diagonal/>
    </border>
    <border>
      <left style="medium">
        <color indexed="64"/>
      </left>
      <right style="dashDot">
        <color indexed="64"/>
      </right>
      <top style="thin">
        <color auto="1"/>
      </top>
      <bottom/>
      <diagonal/>
    </border>
    <border>
      <left style="medium">
        <color indexed="64"/>
      </left>
      <right style="dashDot">
        <color indexed="64"/>
      </right>
      <top/>
      <bottom style="double">
        <color indexed="64"/>
      </bottom>
      <diagonal/>
    </border>
    <border>
      <left style="medium">
        <color indexed="64"/>
      </left>
      <right style="dashDot">
        <color indexed="64"/>
      </right>
      <top/>
      <bottom style="thin">
        <color auto="1"/>
      </bottom>
      <diagonal/>
    </border>
    <border>
      <left style="medium">
        <color indexed="64"/>
      </left>
      <right style="dashDot">
        <color indexed="64"/>
      </right>
      <top style="double">
        <color indexed="64"/>
      </top>
      <bottom style="medium">
        <color auto="1"/>
      </bottom>
      <diagonal/>
    </border>
    <border>
      <left style="medium">
        <color indexed="64"/>
      </left>
      <right style="dashDot">
        <color indexed="64"/>
      </right>
      <top style="medium">
        <color auto="1"/>
      </top>
      <bottom style="medium">
        <color auto="1"/>
      </bottom>
      <diagonal/>
    </border>
    <border>
      <left style="medium">
        <color indexed="64"/>
      </left>
      <right style="medium">
        <color indexed="64"/>
      </right>
      <top style="thin">
        <color auto="1"/>
      </top>
      <bottom/>
      <diagonal/>
    </border>
    <border>
      <left style="medium">
        <color auto="1"/>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double">
        <color indexed="64"/>
      </top>
      <bottom/>
      <diagonal/>
    </border>
    <border>
      <left/>
      <right style="medium">
        <color auto="1"/>
      </right>
      <top style="double">
        <color indexed="64"/>
      </top>
      <bottom/>
      <diagonal/>
    </border>
    <border>
      <left style="double">
        <color indexed="64"/>
      </left>
      <right style="double">
        <color indexed="64"/>
      </right>
      <top style="double">
        <color indexed="64"/>
      </top>
      <bottom/>
      <diagonal/>
    </border>
    <border>
      <left style="medium">
        <color auto="1"/>
      </left>
      <right style="dashDot">
        <color indexed="64"/>
      </right>
      <top style="double">
        <color indexed="64"/>
      </top>
      <bottom style="double">
        <color indexed="64"/>
      </bottom>
      <diagonal/>
    </border>
    <border>
      <left style="dashDot">
        <color indexed="64"/>
      </left>
      <right style="medium">
        <color auto="1"/>
      </right>
      <top style="double">
        <color indexed="64"/>
      </top>
      <bottom style="double">
        <color indexed="64"/>
      </bottom>
      <diagonal/>
    </border>
    <border>
      <left style="dashDot">
        <color indexed="64"/>
      </left>
      <right/>
      <top style="double">
        <color indexed="64"/>
      </top>
      <bottom style="double">
        <color indexed="64"/>
      </bottom>
      <diagonal/>
    </border>
    <border>
      <left style="dashDot">
        <color indexed="64"/>
      </left>
      <right style="double">
        <color indexed="64"/>
      </right>
      <top style="double">
        <color auto="1"/>
      </top>
      <bottom style="double">
        <color indexed="64"/>
      </bottom>
      <diagonal/>
    </border>
    <border>
      <left style="thick">
        <color auto="1"/>
      </left>
      <right style="thick">
        <color auto="1"/>
      </right>
      <top style="dashed">
        <color indexed="64"/>
      </top>
      <bottom style="thick">
        <color auto="1"/>
      </bottom>
      <diagonal/>
    </border>
    <border>
      <left style="thick">
        <color indexed="64"/>
      </left>
      <right/>
      <top style="thin">
        <color auto="1"/>
      </top>
      <bottom/>
      <diagonal/>
    </border>
    <border>
      <left style="dashed">
        <color auto="1"/>
      </left>
      <right style="thick">
        <color auto="1"/>
      </right>
      <top style="thin">
        <color auto="1"/>
      </top>
      <bottom style="dotted">
        <color indexed="64"/>
      </bottom>
      <diagonal/>
    </border>
    <border>
      <left style="dashed">
        <color auto="1"/>
      </left>
      <right/>
      <top/>
      <bottom style="thin">
        <color indexed="64"/>
      </bottom>
      <diagonal/>
    </border>
    <border>
      <left style="dashed">
        <color auto="1"/>
      </left>
      <right style="thick">
        <color auto="1"/>
      </right>
      <top style="thin">
        <color auto="1"/>
      </top>
      <bottom/>
      <diagonal/>
    </border>
    <border>
      <left style="dashed">
        <color auto="1"/>
      </left>
      <right style="dashed">
        <color auto="1"/>
      </right>
      <top style="thin">
        <color auto="1"/>
      </top>
      <bottom style="thin">
        <color indexed="64"/>
      </bottom>
      <diagonal/>
    </border>
    <border>
      <left style="thick">
        <color auto="1"/>
      </left>
      <right style="thick">
        <color auto="1"/>
      </right>
      <top style="dashed">
        <color indexed="64"/>
      </top>
      <bottom style="medium">
        <color auto="1"/>
      </bottom>
      <diagonal/>
    </border>
    <border>
      <left style="thin">
        <color auto="1"/>
      </left>
      <right style="thick">
        <color auto="1"/>
      </right>
      <top style="medium">
        <color auto="1"/>
      </top>
      <bottom style="thin">
        <color indexed="64"/>
      </bottom>
      <diagonal/>
    </border>
    <border>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medium">
        <color indexed="64"/>
      </bottom>
      <diagonal/>
    </border>
    <border>
      <left/>
      <right style="thick">
        <color auto="1"/>
      </right>
      <top style="thin">
        <color auto="1"/>
      </top>
      <bottom style="medium">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bottom style="double">
        <color indexed="64"/>
      </bottom>
      <diagonal/>
    </border>
  </borders>
  <cellStyleXfs count="131">
    <xf numFmtId="0" fontId="0" fillId="0" borderId="0"/>
    <xf numFmtId="43" fontId="1" fillId="0" borderId="0" applyFont="0" applyFill="0" applyBorder="0" applyAlignment="0" applyProtection="0"/>
    <xf numFmtId="0" fontId="2" fillId="2" borderId="0" applyNumberFormat="0" applyBorder="0" applyAlignment="0" applyProtection="0"/>
    <xf numFmtId="0" fontId="2" fillId="0" borderId="0"/>
    <xf numFmtId="0" fontId="1" fillId="0" borderId="0"/>
    <xf numFmtId="0" fontId="1" fillId="0" borderId="0"/>
    <xf numFmtId="0" fontId="1" fillId="8" borderId="0" applyNumberFormat="0" applyBorder="0" applyAlignment="0" applyProtection="0"/>
    <xf numFmtId="0" fontId="1" fillId="0" borderId="0"/>
    <xf numFmtId="0" fontId="4"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xf numFmtId="37" fontId="4" fillId="0" borderId="0"/>
  </cellStyleXfs>
  <cellXfs count="841">
    <xf numFmtId="0" fontId="0" fillId="0" borderId="0" xfId="0"/>
    <xf numFmtId="0" fontId="0" fillId="0" borderId="78" xfId="0" applyBorder="1"/>
    <xf numFmtId="0" fontId="0" fillId="0" borderId="0" xfId="0" applyAlignment="1">
      <alignment vertical="center"/>
    </xf>
    <xf numFmtId="0" fontId="0" fillId="0" borderId="78" xfId="0" quotePrefix="1" applyBorder="1"/>
    <xf numFmtId="49" fontId="0" fillId="0" borderId="78" xfId="0" applyNumberFormat="1" applyBorder="1"/>
    <xf numFmtId="0" fontId="3" fillId="0" borderId="0" xfId="0" applyFont="1" applyAlignment="1">
      <alignment horizontal="center"/>
    </xf>
    <xf numFmtId="0" fontId="8" fillId="7" borderId="0" xfId="0" applyFont="1" applyFill="1" applyProtection="1">
      <protection locked="0"/>
    </xf>
    <xf numFmtId="0" fontId="8" fillId="0" borderId="0" xfId="0" applyFont="1" applyProtection="1">
      <protection locked="0"/>
    </xf>
    <xf numFmtId="0" fontId="8" fillId="7" borderId="0" xfId="0" applyFont="1" applyFill="1" applyBorder="1" applyAlignment="1" applyProtection="1">
      <alignment wrapText="1"/>
      <protection locked="0"/>
    </xf>
    <xf numFmtId="0" fontId="11" fillId="9" borderId="9" xfId="0" applyFont="1" applyFill="1" applyBorder="1" applyAlignment="1" applyProtection="1">
      <alignment horizontal="center" vertical="center" wrapText="1"/>
      <protection locked="0"/>
    </xf>
    <xf numFmtId="0" fontId="11" fillId="9" borderId="16" xfId="0" applyFont="1" applyFill="1" applyBorder="1" applyAlignment="1" applyProtection="1">
      <alignment horizontal="center" vertical="center" wrapText="1"/>
      <protection locked="0"/>
    </xf>
    <xf numFmtId="0" fontId="11" fillId="9" borderId="22" xfId="0" applyFont="1" applyFill="1" applyBorder="1" applyAlignment="1" applyProtection="1">
      <alignment horizontal="center" vertical="center"/>
      <protection locked="0"/>
    </xf>
    <xf numFmtId="0" fontId="11" fillId="9" borderId="23" xfId="0" applyFont="1" applyFill="1" applyBorder="1" applyAlignment="1" applyProtection="1">
      <alignment horizontal="center" vertical="center"/>
      <protection locked="0"/>
    </xf>
    <xf numFmtId="0" fontId="8" fillId="0" borderId="27" xfId="0" applyFont="1" applyBorder="1" applyProtection="1">
      <protection locked="0"/>
    </xf>
    <xf numFmtId="0" fontId="8" fillId="0" borderId="52" xfId="0" applyFont="1" applyBorder="1" applyProtection="1">
      <protection locked="0"/>
    </xf>
    <xf numFmtId="0" fontId="8" fillId="0" borderId="49" xfId="0" applyFont="1" applyBorder="1" applyProtection="1">
      <protection locked="0"/>
    </xf>
    <xf numFmtId="0" fontId="8" fillId="0" borderId="35" xfId="0" applyFont="1" applyBorder="1" applyProtection="1">
      <protection locked="0"/>
    </xf>
    <xf numFmtId="0" fontId="15" fillId="5" borderId="35" xfId="8" applyFont="1" applyFill="1" applyBorder="1" applyAlignment="1" applyProtection="1">
      <alignment horizontal="left" wrapText="1" indent="6"/>
      <protection locked="0"/>
    </xf>
    <xf numFmtId="0" fontId="8" fillId="7" borderId="0" xfId="0" applyFont="1" applyFill="1" applyBorder="1" applyProtection="1">
      <protection locked="0"/>
    </xf>
    <xf numFmtId="0" fontId="15" fillId="7" borderId="56" xfId="8" applyFont="1" applyFill="1" applyBorder="1" applyAlignment="1" applyProtection="1">
      <alignment horizontal="left" wrapText="1" indent="6"/>
      <protection locked="0"/>
    </xf>
    <xf numFmtId="0" fontId="8" fillId="0" borderId="57" xfId="0" applyFont="1" applyBorder="1" applyProtection="1">
      <protection locked="0"/>
    </xf>
    <xf numFmtId="0" fontId="8" fillId="0" borderId="26" xfId="0" applyFont="1" applyBorder="1" applyProtection="1">
      <protection locked="0"/>
    </xf>
    <xf numFmtId="0" fontId="8" fillId="0" borderId="70" xfId="0" applyFont="1" applyBorder="1" applyProtection="1">
      <protection locked="0"/>
    </xf>
    <xf numFmtId="0" fontId="11" fillId="6" borderId="2" xfId="0" applyFont="1" applyFill="1" applyBorder="1" applyAlignment="1" applyProtection="1">
      <alignment horizontal="center" vertical="center"/>
      <protection locked="0"/>
    </xf>
    <xf numFmtId="166" fontId="10" fillId="7" borderId="1" xfId="1" applyNumberFormat="1" applyFont="1" applyFill="1" applyBorder="1" applyProtection="1"/>
    <xf numFmtId="0" fontId="10" fillId="7" borderId="0" xfId="0" applyFont="1" applyFill="1" applyAlignment="1" applyProtection="1">
      <protection locked="0"/>
    </xf>
    <xf numFmtId="0" fontId="15" fillId="7" borderId="83" xfId="8" applyFont="1" applyFill="1" applyBorder="1" applyAlignment="1" applyProtection="1">
      <alignment horizontal="left" wrapText="1" indent="6"/>
      <protection locked="0"/>
    </xf>
    <xf numFmtId="0" fontId="10" fillId="7" borderId="0"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left" vertical="center"/>
      <protection locked="0"/>
    </xf>
    <xf numFmtId="49" fontId="8" fillId="5" borderId="53" xfId="1" applyNumberFormat="1" applyFont="1" applyFill="1" applyBorder="1" applyAlignment="1" applyProtection="1">
      <alignment wrapText="1"/>
      <protection locked="0"/>
    </xf>
    <xf numFmtId="49" fontId="8" fillId="5" borderId="51" xfId="1" applyNumberFormat="1" applyFont="1" applyFill="1" applyBorder="1" applyAlignment="1" applyProtection="1">
      <alignment wrapText="1"/>
      <protection locked="0"/>
    </xf>
    <xf numFmtId="49" fontId="8" fillId="4" borderId="40" xfId="1" applyNumberFormat="1" applyFont="1" applyFill="1" applyBorder="1" applyAlignment="1" applyProtection="1">
      <alignment wrapText="1"/>
      <protection locked="0"/>
    </xf>
    <xf numFmtId="49" fontId="8" fillId="5" borderId="58" xfId="1" applyNumberFormat="1" applyFont="1" applyFill="1" applyBorder="1" applyAlignment="1" applyProtection="1">
      <alignment wrapText="1"/>
      <protection locked="0"/>
    </xf>
    <xf numFmtId="49" fontId="8" fillId="5" borderId="39" xfId="1" applyNumberFormat="1" applyFont="1" applyFill="1" applyBorder="1" applyAlignment="1" applyProtection="1">
      <alignment wrapText="1"/>
      <protection locked="0"/>
    </xf>
    <xf numFmtId="49" fontId="8" fillId="4" borderId="42" xfId="1" applyNumberFormat="1" applyFont="1" applyFill="1" applyBorder="1" applyAlignment="1" applyProtection="1">
      <alignment wrapText="1"/>
      <protection locked="0"/>
    </xf>
    <xf numFmtId="49" fontId="8" fillId="5" borderId="38" xfId="1" applyNumberFormat="1" applyFont="1" applyFill="1" applyBorder="1" applyAlignment="1" applyProtection="1">
      <alignment wrapText="1"/>
      <protection locked="0"/>
    </xf>
    <xf numFmtId="49" fontId="8" fillId="4" borderId="64" xfId="1" applyNumberFormat="1" applyFont="1" applyFill="1" applyBorder="1" applyAlignment="1" applyProtection="1">
      <alignment wrapText="1"/>
      <protection locked="0"/>
    </xf>
    <xf numFmtId="49" fontId="8" fillId="5" borderId="55" xfId="1" applyNumberFormat="1" applyFont="1" applyFill="1" applyBorder="1" applyAlignment="1" applyProtection="1">
      <alignment wrapText="1"/>
      <protection locked="0"/>
    </xf>
    <xf numFmtId="49" fontId="8" fillId="5" borderId="47" xfId="1" applyNumberFormat="1" applyFont="1" applyFill="1" applyBorder="1" applyAlignment="1" applyProtection="1">
      <alignment wrapText="1"/>
      <protection locked="0"/>
    </xf>
    <xf numFmtId="49" fontId="8" fillId="4" borderId="65" xfId="1" applyNumberFormat="1" applyFont="1" applyFill="1" applyBorder="1" applyAlignment="1" applyProtection="1">
      <alignment wrapText="1"/>
      <protection locked="0"/>
    </xf>
    <xf numFmtId="49" fontId="8" fillId="4" borderId="44" xfId="1" applyNumberFormat="1" applyFont="1" applyFill="1" applyBorder="1" applyAlignment="1" applyProtection="1">
      <alignment wrapText="1"/>
      <protection locked="0"/>
    </xf>
    <xf numFmtId="49" fontId="8" fillId="5" borderId="66" xfId="1" applyNumberFormat="1" applyFont="1" applyFill="1" applyBorder="1" applyAlignment="1" applyProtection="1">
      <alignment wrapText="1"/>
      <protection locked="0"/>
    </xf>
    <xf numFmtId="49" fontId="12" fillId="3" borderId="43" xfId="1" applyNumberFormat="1" applyFont="1" applyFill="1" applyBorder="1" applyAlignment="1" applyProtection="1">
      <alignment wrapText="1"/>
      <protection locked="0"/>
    </xf>
    <xf numFmtId="49" fontId="12" fillId="3" borderId="41" xfId="1" applyNumberFormat="1" applyFont="1" applyFill="1" applyBorder="1" applyAlignment="1" applyProtection="1">
      <alignment wrapText="1"/>
      <protection locked="0"/>
    </xf>
    <xf numFmtId="49" fontId="8" fillId="5" borderId="40" xfId="1" applyNumberFormat="1" applyFont="1" applyFill="1" applyBorder="1" applyAlignment="1" applyProtection="1">
      <alignment wrapText="1"/>
      <protection locked="0"/>
    </xf>
    <xf numFmtId="49" fontId="8" fillId="4" borderId="46" xfId="1" applyNumberFormat="1" applyFont="1" applyFill="1" applyBorder="1" applyAlignment="1" applyProtection="1">
      <alignment wrapText="1"/>
      <protection locked="0"/>
    </xf>
    <xf numFmtId="49" fontId="8" fillId="5" borderId="33" xfId="1" applyNumberFormat="1" applyFont="1" applyFill="1" applyBorder="1" applyAlignment="1" applyProtection="1">
      <alignment wrapText="1"/>
      <protection locked="0"/>
    </xf>
    <xf numFmtId="49" fontId="12" fillId="6" borderId="15" xfId="1" applyNumberFormat="1" applyFont="1" applyFill="1" applyBorder="1" applyAlignment="1" applyProtection="1">
      <alignment wrapText="1"/>
      <protection locked="0"/>
    </xf>
    <xf numFmtId="49" fontId="11" fillId="6" borderId="13" xfId="1" applyNumberFormat="1" applyFont="1" applyFill="1" applyBorder="1" applyAlignment="1" applyProtection="1">
      <alignment vertical="center" wrapText="1"/>
      <protection locked="0"/>
    </xf>
    <xf numFmtId="49" fontId="9" fillId="4" borderId="14" xfId="4" applyNumberFormat="1" applyFont="1" applyFill="1" applyBorder="1" applyAlignment="1" applyProtection="1">
      <alignment horizontal="right" vertical="center" wrapText="1"/>
      <protection locked="0"/>
    </xf>
    <xf numFmtId="49" fontId="8" fillId="7" borderId="80" xfId="1" applyNumberFormat="1" applyFont="1" applyFill="1" applyBorder="1" applyAlignment="1" applyProtection="1">
      <alignment horizontal="right" vertical="center" wrapText="1"/>
      <protection locked="0"/>
    </xf>
    <xf numFmtId="49" fontId="8" fillId="7" borderId="82" xfId="1" applyNumberFormat="1" applyFont="1" applyFill="1" applyBorder="1" applyAlignment="1" applyProtection="1">
      <alignment horizontal="right" vertical="center" wrapText="1"/>
      <protection locked="0"/>
    </xf>
    <xf numFmtId="49" fontId="11" fillId="3" borderId="43" xfId="1" applyNumberFormat="1" applyFont="1" applyFill="1" applyBorder="1" applyAlignment="1" applyProtection="1">
      <alignment horizontal="left" vertical="center" wrapText="1"/>
      <protection locked="0"/>
    </xf>
    <xf numFmtId="49" fontId="8" fillId="5" borderId="51" xfId="1" applyNumberFormat="1" applyFont="1" applyFill="1" applyBorder="1" applyAlignment="1" applyProtection="1">
      <alignment vertical="center" wrapText="1"/>
      <protection locked="0"/>
    </xf>
    <xf numFmtId="49" fontId="8" fillId="5" borderId="39" xfId="1" applyNumberFormat="1" applyFont="1" applyFill="1" applyBorder="1" applyAlignment="1" applyProtection="1">
      <alignment vertical="center" wrapText="1"/>
      <protection locked="0"/>
    </xf>
    <xf numFmtId="49" fontId="12" fillId="6" borderId="41" xfId="1" applyNumberFormat="1" applyFont="1" applyFill="1" applyBorder="1" applyAlignment="1" applyProtection="1">
      <alignment wrapText="1"/>
      <protection locked="0"/>
    </xf>
    <xf numFmtId="49" fontId="12" fillId="3" borderId="29" xfId="1" applyNumberFormat="1" applyFont="1" applyFill="1" applyBorder="1" applyAlignment="1" applyProtection="1">
      <alignment wrapText="1"/>
      <protection locked="0"/>
    </xf>
    <xf numFmtId="49" fontId="8" fillId="4" borderId="45" xfId="1" applyNumberFormat="1" applyFont="1" applyFill="1" applyBorder="1" applyAlignment="1" applyProtection="1">
      <alignment wrapText="1"/>
      <protection locked="0"/>
    </xf>
    <xf numFmtId="49" fontId="8" fillId="6" borderId="15" xfId="0" applyNumberFormat="1" applyFont="1" applyFill="1" applyBorder="1" applyAlignment="1" applyProtection="1">
      <alignment wrapText="1"/>
      <protection locked="0"/>
    </xf>
    <xf numFmtId="0" fontId="8" fillId="7" borderId="0" xfId="0" applyFont="1" applyFill="1" applyAlignment="1" applyProtection="1">
      <alignment wrapText="1"/>
      <protection locked="0"/>
    </xf>
    <xf numFmtId="0" fontId="10" fillId="7" borderId="0" xfId="0" applyFont="1" applyFill="1" applyAlignment="1" applyProtection="1">
      <alignment wrapText="1"/>
      <protection locked="0"/>
    </xf>
    <xf numFmtId="0" fontId="10" fillId="7" borderId="1" xfId="0" applyFont="1" applyFill="1" applyBorder="1" applyAlignment="1" applyProtection="1">
      <alignment wrapText="1"/>
      <protection locked="0"/>
    </xf>
    <xf numFmtId="0" fontId="8" fillId="0" borderId="0" xfId="0" applyFont="1" applyAlignment="1" applyProtection="1">
      <alignment wrapText="1"/>
      <protection locked="0"/>
    </xf>
    <xf numFmtId="167" fontId="18" fillId="0" borderId="0" xfId="1" applyNumberFormat="1" applyFont="1" applyFill="1" applyBorder="1" applyAlignment="1" applyProtection="1"/>
    <xf numFmtId="49" fontId="10" fillId="4" borderId="44" xfId="0" applyNumberFormat="1" applyFont="1" applyFill="1" applyBorder="1" applyAlignment="1" applyProtection="1">
      <alignment wrapText="1"/>
      <protection locked="0"/>
    </xf>
    <xf numFmtId="49" fontId="9" fillId="4" borderId="44" xfId="4" applyNumberFormat="1" applyFont="1" applyFill="1" applyBorder="1" applyAlignment="1" applyProtection="1">
      <alignment horizontal="right" vertical="center" wrapText="1"/>
      <protection locked="0"/>
    </xf>
    <xf numFmtId="49" fontId="10" fillId="4" borderId="44" xfId="1" applyNumberFormat="1" applyFont="1" applyFill="1" applyBorder="1" applyAlignment="1" applyProtection="1">
      <alignment horizontal="left" vertical="center" wrapText="1"/>
      <protection locked="0"/>
    </xf>
    <xf numFmtId="49" fontId="8" fillId="5" borderId="38" xfId="1" applyNumberFormat="1" applyFont="1" applyFill="1" applyBorder="1" applyAlignment="1" applyProtection="1">
      <alignment vertical="center" wrapText="1"/>
      <protection locked="0"/>
    </xf>
    <xf numFmtId="49" fontId="11" fillId="6" borderId="15" xfId="1" applyNumberFormat="1" applyFont="1" applyFill="1" applyBorder="1" applyAlignment="1" applyProtection="1">
      <alignment vertical="center" wrapText="1"/>
      <protection locked="0"/>
    </xf>
    <xf numFmtId="49" fontId="8" fillId="5" borderId="58" xfId="1" applyNumberFormat="1" applyFont="1" applyFill="1" applyBorder="1" applyAlignment="1" applyProtection="1">
      <alignment vertical="center" wrapText="1"/>
      <protection locked="0"/>
    </xf>
    <xf numFmtId="49" fontId="18" fillId="0" borderId="0" xfId="1" applyNumberFormat="1" applyFont="1" applyFill="1" applyBorder="1" applyAlignment="1" applyProtection="1">
      <alignment horizontal="right"/>
    </xf>
    <xf numFmtId="49" fontId="21" fillId="0" borderId="0" xfId="0" applyNumberFormat="1" applyFont="1" applyAlignment="1">
      <alignment horizontal="center" wrapText="1"/>
    </xf>
    <xf numFmtId="0" fontId="21" fillId="0" borderId="0" xfId="0" applyFont="1" applyAlignment="1">
      <alignment horizontal="center" wrapText="1"/>
    </xf>
    <xf numFmtId="0" fontId="21" fillId="0" borderId="0" xfId="0" applyFont="1" applyAlignment="1">
      <alignment horizontal="center"/>
    </xf>
    <xf numFmtId="166" fontId="8" fillId="7" borderId="94" xfId="1" applyNumberFormat="1" applyFont="1" applyFill="1" applyBorder="1" applyAlignment="1" applyProtection="1">
      <alignment vertical="center" wrapText="1"/>
      <protection locked="0"/>
    </xf>
    <xf numFmtId="49" fontId="11" fillId="3" borderId="96" xfId="1" applyNumberFormat="1" applyFont="1" applyFill="1" applyBorder="1" applyAlignment="1" applyProtection="1">
      <alignment horizontal="left" vertical="center" wrapText="1"/>
      <protection locked="0"/>
    </xf>
    <xf numFmtId="1" fontId="8" fillId="7" borderId="99" xfId="1" applyNumberFormat="1" applyFont="1" applyFill="1" applyBorder="1" applyAlignment="1" applyProtection="1">
      <alignment horizontal="right" vertical="center" wrapText="1"/>
      <protection locked="0"/>
    </xf>
    <xf numFmtId="166" fontId="8" fillId="7" borderId="50" xfId="1" applyNumberFormat="1" applyFont="1" applyFill="1" applyBorder="1" applyAlignment="1" applyProtection="1">
      <alignment vertical="center" wrapText="1"/>
      <protection locked="0"/>
    </xf>
    <xf numFmtId="1" fontId="8" fillId="7" borderId="100" xfId="1" applyNumberFormat="1" applyFont="1" applyFill="1" applyBorder="1" applyAlignment="1" applyProtection="1">
      <alignment horizontal="right" vertical="center" wrapText="1"/>
      <protection locked="0"/>
    </xf>
    <xf numFmtId="49" fontId="8" fillId="7" borderId="95" xfId="1" applyNumberFormat="1" applyFont="1" applyFill="1" applyBorder="1" applyAlignment="1" applyProtection="1">
      <alignment horizontal="right" vertical="center" wrapText="1"/>
      <protection locked="0"/>
    </xf>
    <xf numFmtId="0" fontId="25" fillId="0" borderId="0" xfId="0" applyFont="1" applyAlignment="1">
      <alignment horizontal="center"/>
    </xf>
    <xf numFmtId="167" fontId="26" fillId="0" borderId="0" xfId="1" applyNumberFormat="1" applyFont="1" applyFill="1" applyBorder="1" applyAlignment="1" applyProtection="1"/>
    <xf numFmtId="49" fontId="25" fillId="0" borderId="0" xfId="0" applyNumberFormat="1" applyFont="1" applyAlignment="1">
      <alignment horizontal="center" wrapText="1"/>
    </xf>
    <xf numFmtId="1" fontId="11" fillId="6" borderId="13" xfId="1" applyNumberFormat="1" applyFont="1" applyFill="1" applyBorder="1" applyAlignment="1" applyProtection="1">
      <alignment horizontal="center" vertical="center" wrapText="1"/>
    </xf>
    <xf numFmtId="1" fontId="11" fillId="3" borderId="9" xfId="1" applyNumberFormat="1" applyFont="1" applyFill="1" applyBorder="1" applyAlignment="1" applyProtection="1">
      <alignment horizontal="center" vertical="center" wrapText="1"/>
    </xf>
    <xf numFmtId="1" fontId="9" fillId="4" borderId="1" xfId="4" applyNumberFormat="1" applyFont="1" applyFill="1" applyBorder="1" applyAlignment="1" applyProtection="1">
      <alignment horizontal="center" vertical="center" wrapText="1"/>
    </xf>
    <xf numFmtId="1" fontId="8" fillId="5" borderId="35" xfId="1" applyNumberFormat="1" applyFont="1" applyFill="1" applyBorder="1" applyAlignment="1" applyProtection="1">
      <alignment horizontal="center" vertical="center" wrapText="1"/>
    </xf>
    <xf numFmtId="1" fontId="8" fillId="7" borderId="56" xfId="1" applyNumberFormat="1" applyFont="1" applyFill="1" applyBorder="1" applyAlignment="1" applyProtection="1">
      <alignment horizontal="center" vertical="center" wrapText="1"/>
    </xf>
    <xf numFmtId="1" fontId="8" fillId="7" borderId="0" xfId="1" applyNumberFormat="1" applyFont="1" applyFill="1" applyBorder="1" applyAlignment="1" applyProtection="1">
      <alignment horizontal="center" vertical="center" wrapText="1"/>
    </xf>
    <xf numFmtId="0" fontId="30" fillId="0" borderId="0" xfId="0" applyFont="1" applyFill="1" applyAlignment="1">
      <alignment horizontal="center"/>
    </xf>
    <xf numFmtId="0" fontId="11" fillId="6" borderId="15" xfId="6" applyFont="1" applyFill="1" applyBorder="1" applyAlignment="1" applyProtection="1">
      <alignment vertical="center" wrapText="1"/>
    </xf>
    <xf numFmtId="0" fontId="11" fillId="3" borderId="9" xfId="4" applyFont="1" applyFill="1" applyBorder="1" applyAlignment="1" applyProtection="1">
      <alignment horizontal="left" vertical="center" wrapText="1" indent="2"/>
    </xf>
    <xf numFmtId="0" fontId="9" fillId="4" borderId="1" xfId="4" applyFont="1" applyFill="1" applyBorder="1" applyAlignment="1" applyProtection="1">
      <alignment horizontal="left" vertical="center" wrapText="1" indent="4"/>
    </xf>
    <xf numFmtId="0" fontId="15" fillId="5" borderId="35" xfId="8" applyFont="1" applyFill="1" applyBorder="1" applyAlignment="1" applyProtection="1">
      <alignment horizontal="left" wrapText="1" indent="6"/>
    </xf>
    <xf numFmtId="0" fontId="15" fillId="7" borderId="56" xfId="8" applyFont="1" applyFill="1" applyBorder="1" applyAlignment="1" applyProtection="1">
      <alignment horizontal="left" wrapText="1" indent="6"/>
    </xf>
    <xf numFmtId="0" fontId="11" fillId="3" borderId="10" xfId="4" applyFont="1" applyFill="1" applyBorder="1" applyAlignment="1" applyProtection="1">
      <alignment horizontal="left" vertical="center" wrapText="1" indent="2"/>
    </xf>
    <xf numFmtId="49" fontId="18" fillId="0" borderId="0" xfId="1" applyNumberFormat="1" applyFont="1" applyFill="1" applyBorder="1" applyAlignment="1" applyProtection="1">
      <alignment horizontal="center"/>
    </xf>
    <xf numFmtId="0" fontId="18" fillId="0" borderId="0" xfId="1" applyNumberFormat="1" applyFont="1" applyFill="1" applyBorder="1" applyAlignment="1" applyProtection="1">
      <alignment horizontal="center"/>
    </xf>
    <xf numFmtId="0" fontId="21" fillId="0" borderId="0" xfId="0" applyFont="1" applyAlignment="1">
      <alignment horizontal="center" vertical="center"/>
    </xf>
    <xf numFmtId="0" fontId="0" fillId="0" borderId="0" xfId="0" applyAlignment="1">
      <alignment horizontal="center"/>
    </xf>
    <xf numFmtId="0" fontId="30" fillId="0" borderId="0" xfId="0" applyFont="1" applyFill="1" applyAlignment="1">
      <alignment horizontal="center" vertical="center"/>
    </xf>
    <xf numFmtId="2" fontId="18" fillId="0" borderId="0" xfId="1" applyNumberFormat="1" applyFont="1" applyFill="1" applyBorder="1" applyAlignment="1" applyProtection="1">
      <alignment horizontal="center" vertical="center"/>
    </xf>
    <xf numFmtId="1" fontId="18" fillId="0" borderId="0" xfId="1" applyNumberFormat="1" applyFont="1" applyFill="1" applyBorder="1" applyAlignment="1" applyProtection="1">
      <alignment horizontal="center" vertical="center"/>
    </xf>
    <xf numFmtId="0" fontId="0" fillId="0" borderId="0" xfId="0" applyAlignment="1">
      <alignment horizontal="center" vertical="center"/>
    </xf>
    <xf numFmtId="1" fontId="26" fillId="0" borderId="0" xfId="1" applyNumberFormat="1" applyFont="1" applyFill="1" applyBorder="1" applyAlignment="1" applyProtection="1">
      <alignment horizontal="center" vertical="center"/>
    </xf>
    <xf numFmtId="49" fontId="18" fillId="0" borderId="0" xfId="1" applyNumberFormat="1" applyFont="1" applyFill="1" applyBorder="1" applyAlignment="1" applyProtection="1">
      <alignment horizontal="center" vertical="center"/>
    </xf>
    <xf numFmtId="0" fontId="18" fillId="0" borderId="0" xfId="1" applyNumberFormat="1" applyFont="1" applyFill="1" applyBorder="1" applyAlignment="1" applyProtection="1">
      <alignment horizontal="center" vertical="center"/>
    </xf>
    <xf numFmtId="0" fontId="7" fillId="7" borderId="1" xfId="0" applyFont="1" applyFill="1" applyBorder="1" applyAlignment="1" applyProtection="1">
      <alignment horizontal="center" vertical="center"/>
    </xf>
    <xf numFmtId="0" fontId="15" fillId="5" borderId="35" xfId="8" applyFont="1" applyFill="1" applyBorder="1" applyAlignment="1" applyProtection="1">
      <alignment horizontal="left" vertical="center" wrapText="1" indent="6"/>
    </xf>
    <xf numFmtId="2" fontId="8" fillId="7" borderId="0" xfId="1" applyNumberFormat="1" applyFont="1" applyFill="1" applyBorder="1" applyAlignment="1" applyProtection="1">
      <alignment horizontal="center" vertical="center" wrapText="1"/>
    </xf>
    <xf numFmtId="1" fontId="8" fillId="7" borderId="83" xfId="1" applyNumberFormat="1" applyFont="1" applyFill="1" applyBorder="1" applyAlignment="1" applyProtection="1">
      <alignment horizontal="center" vertical="center" wrapText="1"/>
    </xf>
    <xf numFmtId="1" fontId="8" fillId="7" borderId="84" xfId="1" applyNumberFormat="1" applyFont="1" applyFill="1" applyBorder="1" applyAlignment="1" applyProtection="1">
      <alignment horizontal="center" vertical="center" wrapText="1"/>
    </xf>
    <xf numFmtId="1" fontId="8" fillId="7" borderId="48" xfId="1" applyNumberFormat="1" applyFont="1" applyFill="1" applyBorder="1" applyAlignment="1" applyProtection="1">
      <alignment horizontal="center" vertical="center" wrapText="1"/>
    </xf>
    <xf numFmtId="1" fontId="8" fillId="7" borderId="81" xfId="1" applyNumberFormat="1" applyFont="1" applyFill="1" applyBorder="1" applyAlignment="1" applyProtection="1">
      <alignment horizontal="center" vertical="center" wrapText="1"/>
    </xf>
    <xf numFmtId="1" fontId="8" fillId="7" borderId="98" xfId="1" applyNumberFormat="1" applyFont="1" applyFill="1" applyBorder="1" applyAlignment="1" applyProtection="1">
      <alignment horizontal="center" vertical="center" wrapText="1"/>
    </xf>
    <xf numFmtId="49" fontId="11" fillId="3" borderId="109" xfId="1" applyNumberFormat="1" applyFont="1" applyFill="1" applyBorder="1" applyAlignment="1" applyProtection="1">
      <alignment horizontal="left" vertical="center" wrapText="1"/>
      <protection locked="0"/>
    </xf>
    <xf numFmtId="49" fontId="11" fillId="6" borderId="90" xfId="1" applyNumberFormat="1" applyFont="1" applyFill="1" applyBorder="1" applyAlignment="1" applyProtection="1">
      <alignment horizontal="left" vertical="center" wrapText="1"/>
      <protection locked="0"/>
    </xf>
    <xf numFmtId="165" fontId="10" fillId="7" borderId="1" xfId="127" applyFont="1" applyFill="1" applyBorder="1" applyProtection="1"/>
    <xf numFmtId="165" fontId="8" fillId="7" borderId="2" xfId="127" applyFont="1" applyFill="1" applyBorder="1" applyProtection="1"/>
    <xf numFmtId="165" fontId="8" fillId="7" borderId="3" xfId="127" applyFont="1" applyFill="1" applyBorder="1" applyProtection="1"/>
    <xf numFmtId="0" fontId="8" fillId="7" borderId="0" xfId="0" applyFont="1" applyFill="1" applyAlignment="1" applyProtection="1">
      <alignment vertical="center"/>
      <protection locked="0"/>
    </xf>
    <xf numFmtId="0" fontId="8" fillId="0" borderId="35" xfId="0" applyFont="1" applyBorder="1" applyAlignment="1" applyProtection="1">
      <alignment vertical="center"/>
      <protection locked="0"/>
    </xf>
    <xf numFmtId="49" fontId="8" fillId="5" borderId="110" xfId="1" applyNumberFormat="1" applyFont="1" applyFill="1" applyBorder="1" applyAlignment="1" applyProtection="1">
      <alignment wrapText="1"/>
      <protection locked="0"/>
    </xf>
    <xf numFmtId="49" fontId="8" fillId="4" borderId="54" xfId="1" applyNumberFormat="1" applyFont="1" applyFill="1" applyBorder="1" applyAlignment="1" applyProtection="1">
      <alignment wrapText="1"/>
      <protection locked="0"/>
    </xf>
    <xf numFmtId="1" fontId="11" fillId="9" borderId="76"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9" fillId="7" borderId="0" xfId="0" applyFont="1" applyFill="1" applyAlignment="1" applyProtection="1">
      <alignment horizontal="center"/>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8" fillId="7" borderId="111" xfId="0" applyFont="1" applyFill="1" applyBorder="1" applyProtection="1">
      <protection locked="0"/>
    </xf>
    <xf numFmtId="165" fontId="11" fillId="6" borderId="13" xfId="127" applyFont="1" applyFill="1" applyBorder="1" applyAlignment="1" applyProtection="1">
      <alignment horizontal="left" vertical="center" wrapText="1"/>
    </xf>
    <xf numFmtId="165" fontId="11" fillId="3" borderId="10" xfId="127" applyFont="1" applyFill="1" applyBorder="1" applyAlignment="1" applyProtection="1">
      <alignment horizontal="left" vertical="center" wrapText="1"/>
    </xf>
    <xf numFmtId="165" fontId="10" fillId="4" borderId="1" xfId="127" applyFont="1" applyFill="1" applyBorder="1" applyAlignment="1" applyProtection="1">
      <alignment horizontal="left" vertical="center" wrapText="1"/>
    </xf>
    <xf numFmtId="165" fontId="8" fillId="5" borderId="52" xfId="127" applyFont="1" applyFill="1" applyBorder="1" applyAlignment="1" applyProtection="1">
      <alignment horizontal="left" vertical="center" wrapText="1"/>
      <protection locked="0"/>
    </xf>
    <xf numFmtId="165" fontId="8" fillId="5" borderId="49" xfId="127" applyFont="1" applyFill="1" applyBorder="1" applyAlignment="1" applyProtection="1">
      <alignment horizontal="left" vertical="center" wrapText="1"/>
      <protection locked="0"/>
    </xf>
    <xf numFmtId="165" fontId="10" fillId="4" borderId="1" xfId="127" applyFont="1" applyFill="1" applyBorder="1" applyAlignment="1" applyProtection="1">
      <alignment horizontal="left" vertical="center" wrapText="1"/>
      <protection locked="0"/>
    </xf>
    <xf numFmtId="165" fontId="10" fillId="4" borderId="14" xfId="127" applyFont="1" applyFill="1" applyBorder="1" applyAlignment="1" applyProtection="1">
      <alignment horizontal="left" vertical="center" wrapText="1"/>
    </xf>
    <xf numFmtId="165" fontId="8" fillId="4" borderId="1" xfId="127" applyFont="1" applyFill="1" applyBorder="1" applyAlignment="1" applyProtection="1">
      <alignment horizontal="left" vertical="center" wrapText="1"/>
      <protection locked="0"/>
    </xf>
    <xf numFmtId="165" fontId="8" fillId="5" borderId="35" xfId="127" applyFont="1" applyFill="1" applyBorder="1" applyAlignment="1" applyProtection="1">
      <alignment horizontal="left" vertical="center" wrapText="1"/>
      <protection locked="0"/>
    </xf>
    <xf numFmtId="165" fontId="10" fillId="4" borderId="3" xfId="127" applyFont="1" applyFill="1" applyBorder="1" applyAlignment="1" applyProtection="1">
      <alignment horizontal="left" vertical="center" wrapText="1"/>
      <protection locked="0"/>
    </xf>
    <xf numFmtId="165" fontId="10" fillId="4" borderId="3" xfId="127" applyFont="1" applyFill="1" applyBorder="1" applyAlignment="1" applyProtection="1">
      <alignment horizontal="left" vertical="center" wrapText="1"/>
    </xf>
    <xf numFmtId="165" fontId="8" fillId="4" borderId="3" xfId="127" applyFont="1" applyFill="1" applyBorder="1" applyAlignment="1" applyProtection="1">
      <alignment horizontal="left" vertical="center" wrapText="1"/>
      <protection locked="0"/>
    </xf>
    <xf numFmtId="165" fontId="10" fillId="4" borderId="7" xfId="127" applyFont="1" applyFill="1" applyBorder="1" applyAlignment="1" applyProtection="1">
      <alignment horizontal="left" vertical="center" wrapText="1"/>
      <protection locked="0"/>
    </xf>
    <xf numFmtId="165" fontId="10" fillId="4" borderId="7" xfId="127" applyFont="1" applyFill="1" applyBorder="1" applyAlignment="1" applyProtection="1">
      <alignment horizontal="left" vertical="center" wrapText="1"/>
    </xf>
    <xf numFmtId="165" fontId="8" fillId="4" borderId="7" xfId="127" applyFont="1" applyFill="1" applyBorder="1" applyAlignment="1" applyProtection="1">
      <alignment horizontal="left" vertical="center" wrapText="1"/>
      <protection locked="0"/>
    </xf>
    <xf numFmtId="165" fontId="10" fillId="4" borderId="17" xfId="127" applyFont="1" applyFill="1" applyBorder="1" applyAlignment="1" applyProtection="1">
      <alignment horizontal="left" vertical="center" wrapText="1"/>
    </xf>
    <xf numFmtId="165" fontId="10" fillId="4" borderId="62" xfId="127" applyFont="1" applyFill="1" applyBorder="1" applyAlignment="1" applyProtection="1">
      <alignment horizontal="left" vertical="center" wrapText="1"/>
    </xf>
    <xf numFmtId="165" fontId="11" fillId="3" borderId="9" xfId="127" applyFont="1" applyFill="1" applyBorder="1" applyAlignment="1" applyProtection="1">
      <alignment horizontal="left" vertical="center" wrapText="1"/>
    </xf>
    <xf numFmtId="165" fontId="11" fillId="3" borderId="16" xfId="127" applyFont="1" applyFill="1" applyBorder="1" applyAlignment="1" applyProtection="1">
      <alignment horizontal="left" vertical="center" wrapText="1"/>
    </xf>
    <xf numFmtId="165" fontId="10" fillId="4" borderId="6" xfId="127" applyFont="1" applyFill="1" applyBorder="1" applyAlignment="1" applyProtection="1">
      <alignment horizontal="left" vertical="center" wrapText="1"/>
    </xf>
    <xf numFmtId="165" fontId="11" fillId="3" borderId="61" xfId="127" applyFont="1" applyFill="1" applyBorder="1" applyAlignment="1" applyProtection="1">
      <alignment horizontal="left" vertical="center" wrapText="1"/>
    </xf>
    <xf numFmtId="165" fontId="11" fillId="3" borderId="9" xfId="127" applyFont="1" applyFill="1" applyBorder="1" applyAlignment="1" applyProtection="1">
      <alignment horizontal="left" vertical="center" wrapText="1"/>
      <protection locked="0"/>
    </xf>
    <xf numFmtId="165" fontId="12" fillId="3" borderId="9" xfId="127" applyFont="1" applyFill="1" applyBorder="1" applyAlignment="1" applyProtection="1">
      <alignment horizontal="left" vertical="center" wrapText="1"/>
      <protection locked="0"/>
    </xf>
    <xf numFmtId="165" fontId="11" fillId="3" borderId="36" xfId="127" applyFont="1" applyFill="1" applyBorder="1" applyAlignment="1" applyProtection="1">
      <alignment horizontal="left" vertical="center" wrapText="1"/>
    </xf>
    <xf numFmtId="165" fontId="11" fillId="3" borderId="37" xfId="127" applyFont="1" applyFill="1" applyBorder="1" applyAlignment="1" applyProtection="1">
      <alignment horizontal="left" vertical="center" wrapText="1"/>
    </xf>
    <xf numFmtId="165" fontId="10" fillId="4" borderId="19" xfId="127" applyFont="1" applyFill="1" applyBorder="1" applyAlignment="1" applyProtection="1">
      <alignment horizontal="left" vertical="center" wrapText="1"/>
    </xf>
    <xf numFmtId="165" fontId="11" fillId="6" borderId="29" xfId="127" applyFont="1" applyFill="1" applyBorder="1" applyAlignment="1" applyProtection="1">
      <alignment horizontal="left" vertical="center" wrapText="1"/>
    </xf>
    <xf numFmtId="165" fontId="8" fillId="5" borderId="12" xfId="127" applyFont="1" applyFill="1" applyBorder="1" applyAlignment="1" applyProtection="1">
      <alignment horizontal="left" vertical="center" wrapText="1"/>
      <protection locked="0"/>
    </xf>
    <xf numFmtId="165" fontId="10" fillId="5" borderId="12" xfId="127" applyFont="1" applyFill="1" applyBorder="1" applyAlignment="1" applyProtection="1">
      <alignment horizontal="left" vertical="center" wrapText="1"/>
      <protection locked="0"/>
    </xf>
    <xf numFmtId="165" fontId="10" fillId="5" borderId="12" xfId="127" applyFont="1" applyFill="1" applyBorder="1" applyAlignment="1" applyProtection="1">
      <alignment horizontal="left" vertical="center" wrapText="1"/>
    </xf>
    <xf numFmtId="165" fontId="10" fillId="5" borderId="52" xfId="127" applyFont="1" applyFill="1" applyBorder="1" applyAlignment="1" applyProtection="1">
      <alignment horizontal="left" vertical="center" wrapText="1"/>
      <protection locked="0"/>
    </xf>
    <xf numFmtId="165" fontId="10" fillId="5" borderId="52" xfId="127" applyFont="1" applyFill="1" applyBorder="1" applyAlignment="1" applyProtection="1">
      <alignment horizontal="left" vertical="center" wrapText="1"/>
    </xf>
    <xf numFmtId="165" fontId="10" fillId="5" borderId="35" xfId="127" applyFont="1" applyFill="1" applyBorder="1" applyAlignment="1" applyProtection="1">
      <alignment horizontal="left" vertical="center" wrapText="1"/>
      <protection locked="0"/>
    </xf>
    <xf numFmtId="165" fontId="10" fillId="5" borderId="35" xfId="127" applyFont="1" applyFill="1" applyBorder="1" applyAlignment="1" applyProtection="1">
      <alignment horizontal="left" vertical="center" wrapText="1"/>
    </xf>
    <xf numFmtId="165" fontId="10" fillId="5" borderId="49" xfId="127" applyFont="1" applyFill="1" applyBorder="1" applyAlignment="1" applyProtection="1">
      <alignment horizontal="left" vertical="center" wrapText="1"/>
      <protection locked="0"/>
    </xf>
    <xf numFmtId="165" fontId="10" fillId="5" borderId="49" xfId="127" applyFont="1" applyFill="1" applyBorder="1" applyAlignment="1" applyProtection="1">
      <alignment horizontal="left" vertical="center" wrapText="1"/>
    </xf>
    <xf numFmtId="165" fontId="11" fillId="6" borderId="46" xfId="127" applyFont="1" applyFill="1" applyBorder="1" applyAlignment="1" applyProtection="1">
      <alignment horizontal="left" vertical="center" wrapText="1"/>
    </xf>
    <xf numFmtId="165" fontId="10" fillId="4" borderId="2" xfId="127" applyFont="1" applyFill="1" applyBorder="1" applyAlignment="1" applyProtection="1">
      <alignment horizontal="left" vertical="center" wrapText="1"/>
      <protection locked="0"/>
    </xf>
    <xf numFmtId="165" fontId="10" fillId="4" borderId="2" xfId="127" applyFont="1" applyFill="1" applyBorder="1" applyAlignment="1" applyProtection="1">
      <alignment horizontal="left" vertical="center" wrapText="1"/>
    </xf>
    <xf numFmtId="165" fontId="10" fillId="4" borderId="87" xfId="127" applyFont="1" applyFill="1" applyBorder="1" applyAlignment="1" applyProtection="1">
      <alignment horizontal="left" vertical="center" wrapText="1"/>
    </xf>
    <xf numFmtId="165" fontId="11" fillId="3" borderId="11" xfId="127" applyFont="1" applyFill="1" applyBorder="1" applyAlignment="1" applyProtection="1">
      <alignment horizontal="left" vertical="center" wrapText="1"/>
      <protection locked="0"/>
    </xf>
    <xf numFmtId="165" fontId="12" fillId="3" borderId="36" xfId="127" applyFont="1" applyFill="1" applyBorder="1" applyAlignment="1" applyProtection="1">
      <alignment horizontal="left" vertical="center" wrapText="1"/>
      <protection locked="0"/>
    </xf>
    <xf numFmtId="165" fontId="11" fillId="6" borderId="74" xfId="127" applyFont="1" applyFill="1" applyBorder="1" applyAlignment="1" applyProtection="1">
      <alignment horizontal="left" vertical="center" wrapText="1"/>
    </xf>
    <xf numFmtId="165" fontId="11" fillId="6" borderId="15" xfId="127" applyFont="1" applyFill="1" applyBorder="1" applyAlignment="1" applyProtection="1">
      <alignment horizontal="left" vertical="center" wrapText="1"/>
      <protection locked="0"/>
    </xf>
    <xf numFmtId="165" fontId="11" fillId="6" borderId="13" xfId="127" applyFont="1" applyFill="1" applyBorder="1" applyAlignment="1" applyProtection="1">
      <alignment horizontal="left" vertical="center" wrapText="1"/>
      <protection locked="0"/>
    </xf>
    <xf numFmtId="165" fontId="12" fillId="6" borderId="13" xfId="127" applyFont="1" applyFill="1" applyBorder="1" applyAlignment="1" applyProtection="1">
      <alignment horizontal="left" wrapText="1"/>
      <protection locked="0"/>
    </xf>
    <xf numFmtId="165" fontId="10" fillId="4" borderId="112" xfId="127" applyFont="1" applyFill="1" applyBorder="1" applyAlignment="1" applyProtection="1">
      <alignment horizontal="left" vertical="center" wrapText="1"/>
    </xf>
    <xf numFmtId="49" fontId="12" fillId="3" borderId="96" xfId="1" applyNumberFormat="1" applyFont="1" applyFill="1" applyBorder="1" applyAlignment="1" applyProtection="1">
      <alignment wrapText="1"/>
      <protection locked="0"/>
    </xf>
    <xf numFmtId="49" fontId="12" fillId="3" borderId="13" xfId="1" applyNumberFormat="1" applyFont="1" applyFill="1" applyBorder="1" applyAlignment="1" applyProtection="1">
      <alignment wrapText="1"/>
      <protection locked="0"/>
    </xf>
    <xf numFmtId="165" fontId="10" fillId="4" borderId="113" xfId="127" applyFont="1" applyFill="1" applyBorder="1" applyAlignment="1" applyProtection="1">
      <alignment horizontal="left" vertical="center" wrapText="1"/>
      <protection locked="0"/>
    </xf>
    <xf numFmtId="165" fontId="10" fillId="4" borderId="113" xfId="127" applyFont="1" applyFill="1" applyBorder="1" applyAlignment="1" applyProtection="1">
      <alignment horizontal="left" vertical="center" wrapText="1"/>
    </xf>
    <xf numFmtId="165" fontId="8" fillId="4" borderId="113" xfId="127" applyFont="1" applyFill="1" applyBorder="1" applyAlignment="1" applyProtection="1">
      <alignment horizontal="left" vertical="center" wrapText="1"/>
      <protection locked="0"/>
    </xf>
    <xf numFmtId="49" fontId="8" fillId="4" borderId="114" xfId="1" applyNumberFormat="1" applyFont="1" applyFill="1" applyBorder="1" applyAlignment="1" applyProtection="1">
      <alignment wrapText="1"/>
      <protection locked="0"/>
    </xf>
    <xf numFmtId="165" fontId="8" fillId="4" borderId="2" xfId="127" applyFont="1" applyFill="1" applyBorder="1" applyAlignment="1" applyProtection="1">
      <alignment horizontal="left" vertical="center" wrapText="1"/>
      <protection locked="0"/>
    </xf>
    <xf numFmtId="49" fontId="8" fillId="4" borderId="73" xfId="1" applyNumberFormat="1" applyFont="1" applyFill="1" applyBorder="1" applyAlignment="1" applyProtection="1">
      <alignment wrapText="1"/>
      <protection locked="0"/>
    </xf>
    <xf numFmtId="49" fontId="12" fillId="6" borderId="69" xfId="1" applyNumberFormat="1" applyFont="1" applyFill="1" applyBorder="1" applyAlignment="1" applyProtection="1">
      <alignment wrapText="1"/>
      <protection locked="0"/>
    </xf>
    <xf numFmtId="49" fontId="12" fillId="3" borderId="115" xfId="1" applyNumberFormat="1" applyFont="1" applyFill="1" applyBorder="1" applyAlignment="1" applyProtection="1">
      <alignment wrapText="1"/>
      <protection locked="0"/>
    </xf>
    <xf numFmtId="165" fontId="11" fillId="3" borderId="20" xfId="127" applyFont="1" applyFill="1" applyBorder="1" applyAlignment="1" applyProtection="1">
      <alignment horizontal="left" vertical="center" wrapText="1"/>
    </xf>
    <xf numFmtId="0" fontId="9" fillId="4" borderId="3" xfId="4" applyFont="1" applyFill="1" applyBorder="1" applyAlignment="1" applyProtection="1">
      <alignment horizontal="left" vertical="center" wrapText="1" indent="4"/>
    </xf>
    <xf numFmtId="0" fontId="14" fillId="6" borderId="13" xfId="6" applyFont="1" applyFill="1" applyBorder="1" applyAlignment="1" applyProtection="1">
      <alignment vertical="center" wrapText="1"/>
    </xf>
    <xf numFmtId="0" fontId="15" fillId="5" borderId="49" xfId="8" applyFont="1" applyFill="1" applyBorder="1" applyAlignment="1" applyProtection="1">
      <alignment horizontal="left" wrapText="1" indent="6"/>
    </xf>
    <xf numFmtId="0" fontId="9" fillId="4" borderId="102" xfId="4" applyFont="1" applyFill="1" applyBorder="1" applyAlignment="1" applyProtection="1">
      <alignment horizontal="left" vertical="center" wrapText="1" indent="4"/>
    </xf>
    <xf numFmtId="0" fontId="11" fillId="6" borderId="13" xfId="6" applyFont="1" applyFill="1" applyBorder="1" applyAlignment="1" applyProtection="1">
      <alignment vertical="center" wrapText="1"/>
    </xf>
    <xf numFmtId="0" fontId="9" fillId="4" borderId="2" xfId="4" applyFont="1" applyFill="1" applyBorder="1" applyAlignment="1" applyProtection="1">
      <alignment horizontal="left" vertical="center" wrapText="1" indent="4"/>
    </xf>
    <xf numFmtId="0" fontId="11" fillId="6" borderId="29" xfId="6" applyFont="1" applyFill="1" applyBorder="1" applyAlignment="1" applyProtection="1">
      <alignment vertical="center" wrapText="1"/>
    </xf>
    <xf numFmtId="0" fontId="9" fillId="4" borderId="113" xfId="4" applyFont="1" applyFill="1" applyBorder="1" applyAlignment="1" applyProtection="1">
      <alignment horizontal="left" vertical="center" wrapText="1" indent="4"/>
    </xf>
    <xf numFmtId="0" fontId="11" fillId="3" borderId="36" xfId="4" applyFont="1" applyFill="1" applyBorder="1" applyAlignment="1" applyProtection="1">
      <alignment horizontal="left" vertical="center" wrapText="1" indent="2"/>
    </xf>
    <xf numFmtId="0" fontId="11" fillId="6" borderId="74" xfId="6" applyFont="1" applyFill="1" applyBorder="1" applyAlignment="1" applyProtection="1">
      <alignment vertical="center" wrapText="1"/>
    </xf>
    <xf numFmtId="1" fontId="11" fillId="6" borderId="29" xfId="1" applyNumberFormat="1" applyFont="1" applyFill="1" applyBorder="1" applyAlignment="1" applyProtection="1">
      <alignment horizontal="center" vertical="center" wrapText="1"/>
    </xf>
    <xf numFmtId="1" fontId="11" fillId="9" borderId="74" xfId="0" applyNumberFormat="1" applyFont="1" applyFill="1" applyBorder="1" applyAlignment="1" applyProtection="1">
      <alignment horizontal="center" vertical="center"/>
      <protection locked="0"/>
    </xf>
    <xf numFmtId="1" fontId="11" fillId="9" borderId="68" xfId="0" applyNumberFormat="1" applyFont="1" applyFill="1" applyBorder="1" applyAlignment="1" applyProtection="1">
      <alignment horizontal="center" vertical="center"/>
      <protection locked="0"/>
    </xf>
    <xf numFmtId="1" fontId="11" fillId="9" borderId="77" xfId="0" applyNumberFormat="1" applyFont="1" applyFill="1" applyBorder="1" applyAlignment="1" applyProtection="1">
      <alignment horizontal="center" vertical="center"/>
      <protection locked="0"/>
    </xf>
    <xf numFmtId="0" fontId="10" fillId="7" borderId="0" xfId="0" applyFont="1" applyFill="1" applyProtection="1">
      <protection locked="0"/>
    </xf>
    <xf numFmtId="0" fontId="11" fillId="6" borderId="15" xfId="6" applyFont="1" applyFill="1" applyBorder="1" applyAlignment="1" applyProtection="1">
      <alignment horizontal="center" vertical="center" wrapText="1"/>
      <protection locked="0"/>
    </xf>
    <xf numFmtId="0" fontId="10" fillId="7" borderId="1" xfId="0" applyFont="1" applyFill="1" applyBorder="1" applyProtection="1">
      <protection locked="0"/>
    </xf>
    <xf numFmtId="0" fontId="8" fillId="7" borderId="4" xfId="0" applyFont="1" applyFill="1" applyBorder="1" applyProtection="1">
      <protection locked="0"/>
    </xf>
    <xf numFmtId="0" fontId="8" fillId="7" borderId="5" xfId="0" applyFont="1" applyFill="1" applyBorder="1" applyProtection="1">
      <protection locked="0"/>
    </xf>
    <xf numFmtId="0" fontId="15" fillId="5" borderId="35" xfId="8" applyFont="1" applyFill="1" applyBorder="1" applyAlignment="1" applyProtection="1">
      <alignment horizontal="left" vertical="center" wrapText="1" indent="6"/>
      <protection locked="0"/>
    </xf>
    <xf numFmtId="167" fontId="33" fillId="0" borderId="0" xfId="1" applyNumberFormat="1" applyFont="1" applyFill="1" applyBorder="1" applyAlignment="1" applyProtection="1">
      <alignment horizontal="center"/>
    </xf>
    <xf numFmtId="0" fontId="34" fillId="0" borderId="0" xfId="0" applyFont="1" applyAlignment="1">
      <alignment horizontal="justify" vertical="center"/>
    </xf>
    <xf numFmtId="0" fontId="19" fillId="0" borderId="0" xfId="128" applyAlignment="1">
      <alignment vertical="center"/>
    </xf>
    <xf numFmtId="0" fontId="8" fillId="7" borderId="1" xfId="0" applyFont="1" applyFill="1" applyBorder="1" applyAlignment="1" applyProtection="1">
      <alignment horizontal="center"/>
    </xf>
    <xf numFmtId="0" fontId="0" fillId="10" borderId="0" xfId="0" applyFill="1"/>
    <xf numFmtId="37" fontId="4" fillId="0" borderId="126" xfId="130" applyBorder="1" applyProtection="1">
      <protection locked="0"/>
    </xf>
    <xf numFmtId="37" fontId="35" fillId="0" borderId="0" xfId="130" applyFont="1" applyBorder="1" applyAlignment="1" applyProtection="1">
      <alignment horizontal="centerContinuous"/>
      <protection locked="0"/>
    </xf>
    <xf numFmtId="37" fontId="4" fillId="0" borderId="0" xfId="130" applyBorder="1" applyAlignment="1" applyProtection="1">
      <alignment horizontal="centerContinuous"/>
      <protection locked="0"/>
    </xf>
    <xf numFmtId="37" fontId="4" fillId="0" borderId="0" xfId="130" applyBorder="1" applyProtection="1">
      <protection locked="0"/>
    </xf>
    <xf numFmtId="37" fontId="4" fillId="0" borderId="0" xfId="130" applyProtection="1">
      <protection locked="0"/>
    </xf>
    <xf numFmtId="37" fontId="35" fillId="0" borderId="0" xfId="130" applyFont="1" applyBorder="1" applyProtection="1">
      <protection locked="0"/>
    </xf>
    <xf numFmtId="37" fontId="4" fillId="0" borderId="119" xfId="130" applyBorder="1" applyProtection="1">
      <protection locked="0"/>
    </xf>
    <xf numFmtId="37" fontId="4" fillId="0" borderId="118" xfId="130" applyBorder="1" applyProtection="1">
      <protection locked="0"/>
    </xf>
    <xf numFmtId="37" fontId="36" fillId="0" borderId="0" xfId="130" applyFont="1" applyProtection="1">
      <protection locked="0"/>
    </xf>
    <xf numFmtId="167" fontId="17" fillId="0" borderId="0" xfId="1" applyNumberFormat="1" applyFont="1" applyFill="1" applyBorder="1" applyAlignment="1" applyProtection="1"/>
    <xf numFmtId="49" fontId="17" fillId="0" borderId="0" xfId="1" applyNumberFormat="1" applyFont="1" applyFill="1" applyBorder="1" applyAlignment="1" applyProtection="1">
      <alignment horizontal="center"/>
    </xf>
    <xf numFmtId="164" fontId="11" fillId="6" borderId="13" xfId="129" applyFont="1" applyFill="1" applyBorder="1" applyAlignment="1" applyProtection="1">
      <alignment vertical="center" wrapText="1"/>
    </xf>
    <xf numFmtId="164" fontId="11" fillId="3" borderId="9" xfId="129" applyFont="1" applyFill="1" applyBorder="1" applyAlignment="1" applyProtection="1">
      <alignment horizontal="left" vertical="center" wrapText="1"/>
    </xf>
    <xf numFmtId="164" fontId="11" fillId="3" borderId="97" xfId="129" applyFont="1" applyFill="1" applyBorder="1" applyAlignment="1" applyProtection="1">
      <alignment horizontal="left" vertical="center" wrapText="1"/>
    </xf>
    <xf numFmtId="164" fontId="10" fillId="4" borderId="1" xfId="129" applyFont="1" applyFill="1" applyBorder="1" applyAlignment="1" applyProtection="1">
      <alignment horizontal="left" vertical="center" wrapText="1"/>
    </xf>
    <xf numFmtId="164" fontId="10" fillId="4" borderId="14" xfId="129" applyFont="1" applyFill="1" applyBorder="1" applyAlignment="1" applyProtection="1">
      <alignment horizontal="left" vertical="center" wrapText="1"/>
    </xf>
    <xf numFmtId="164" fontId="15" fillId="5" borderId="35" xfId="129" applyFont="1" applyFill="1" applyBorder="1" applyAlignment="1" applyProtection="1">
      <alignment wrapText="1"/>
      <protection locked="0"/>
    </xf>
    <xf numFmtId="164" fontId="15" fillId="5" borderId="59" xfId="129" applyFont="1" applyFill="1" applyBorder="1" applyAlignment="1" applyProtection="1">
      <alignment wrapText="1"/>
      <protection locked="0"/>
    </xf>
    <xf numFmtId="164" fontId="11" fillId="3" borderId="16" xfId="129" applyFont="1" applyFill="1" applyBorder="1" applyAlignment="1" applyProtection="1">
      <alignment horizontal="left" vertical="center" wrapText="1"/>
    </xf>
    <xf numFmtId="164" fontId="15" fillId="5" borderId="35" xfId="129" applyFont="1" applyFill="1" applyBorder="1" applyAlignment="1" applyProtection="1">
      <alignment wrapText="1"/>
    </xf>
    <xf numFmtId="164" fontId="15" fillId="5" borderId="91" xfId="129" applyFont="1" applyFill="1" applyBorder="1" applyAlignment="1" applyProtection="1">
      <alignment wrapText="1"/>
    </xf>
    <xf numFmtId="164" fontId="8" fillId="7" borderId="0" xfId="129" applyFont="1" applyFill="1" applyBorder="1" applyAlignment="1" applyProtection="1">
      <alignment vertical="center" wrapText="1"/>
      <protection locked="0"/>
    </xf>
    <xf numFmtId="164" fontId="15" fillId="7" borderId="93" xfId="129" applyFont="1" applyFill="1" applyBorder="1" applyAlignment="1" applyProtection="1">
      <alignment horizontal="left" wrapText="1" indent="6"/>
      <protection locked="0"/>
    </xf>
    <xf numFmtId="164" fontId="8" fillId="7" borderId="101" xfId="129" applyFont="1" applyFill="1" applyBorder="1" applyAlignment="1" applyProtection="1">
      <alignment vertical="center" wrapText="1"/>
      <protection locked="0"/>
    </xf>
    <xf numFmtId="164" fontId="15" fillId="5" borderId="60" xfId="129" applyFont="1" applyFill="1" applyBorder="1" applyAlignment="1" applyProtection="1">
      <alignment wrapText="1"/>
    </xf>
    <xf numFmtId="164" fontId="8" fillId="7" borderId="80" xfId="129" applyFont="1" applyFill="1" applyBorder="1" applyAlignment="1" applyProtection="1">
      <alignment vertical="center" wrapText="1"/>
      <protection locked="0"/>
    </xf>
    <xf numFmtId="164" fontId="8" fillId="7" borderId="84" xfId="129" applyFont="1" applyFill="1" applyBorder="1" applyAlignment="1" applyProtection="1">
      <alignment vertical="center" wrapText="1"/>
      <protection locked="0"/>
    </xf>
    <xf numFmtId="164" fontId="8" fillId="7" borderId="82" xfId="129" applyFont="1" applyFill="1" applyBorder="1" applyAlignment="1" applyProtection="1">
      <alignment vertical="center" wrapText="1"/>
      <protection locked="0"/>
    </xf>
    <xf numFmtId="164" fontId="8" fillId="7" borderId="56" xfId="129" applyFont="1" applyFill="1" applyBorder="1" applyAlignment="1" applyProtection="1">
      <alignment horizontal="right" vertical="center" wrapText="1"/>
      <protection locked="0"/>
    </xf>
    <xf numFmtId="164" fontId="8" fillId="7" borderId="48" xfId="129" applyFont="1" applyFill="1" applyBorder="1" applyAlignment="1" applyProtection="1">
      <alignment vertical="center" wrapText="1"/>
      <protection locked="0"/>
    </xf>
    <xf numFmtId="164" fontId="10" fillId="4" borderId="1" xfId="129" applyFont="1" applyFill="1" applyBorder="1" applyAlignment="1" applyProtection="1">
      <alignment horizontal="left" vertical="center" wrapText="1"/>
      <protection locked="0"/>
    </xf>
    <xf numFmtId="164" fontId="10" fillId="4" borderId="14" xfId="129" applyFont="1" applyFill="1" applyBorder="1" applyAlignment="1" applyProtection="1">
      <alignment horizontal="left" vertical="center" wrapText="1"/>
      <protection locked="0"/>
    </xf>
    <xf numFmtId="164" fontId="15" fillId="5" borderId="60" xfId="129" applyFont="1" applyFill="1" applyBorder="1" applyAlignment="1" applyProtection="1">
      <alignment wrapText="1"/>
      <protection locked="0"/>
    </xf>
    <xf numFmtId="164" fontId="11" fillId="3" borderId="9" xfId="129" applyFont="1" applyFill="1" applyBorder="1" applyAlignment="1" applyProtection="1">
      <alignment horizontal="left" vertical="center" wrapText="1"/>
      <protection locked="0"/>
    </xf>
    <xf numFmtId="164" fontId="11" fillId="3" borderId="16" xfId="129" applyFont="1" applyFill="1" applyBorder="1" applyAlignment="1" applyProtection="1">
      <alignment horizontal="left" vertical="center" wrapText="1"/>
      <protection locked="0"/>
    </xf>
    <xf numFmtId="164" fontId="9" fillId="4" borderId="1" xfId="129" applyFont="1" applyFill="1" applyBorder="1" applyAlignment="1" applyProtection="1">
      <alignment vertical="center" wrapText="1"/>
      <protection locked="0"/>
    </xf>
    <xf numFmtId="164" fontId="9" fillId="4" borderId="14" xfId="129" applyFont="1" applyFill="1" applyBorder="1" applyAlignment="1" applyProtection="1">
      <alignment vertical="center" wrapText="1"/>
      <protection locked="0"/>
    </xf>
    <xf numFmtId="164" fontId="11" fillId="3" borderId="9" xfId="129" applyFont="1" applyFill="1" applyBorder="1" applyAlignment="1" applyProtection="1">
      <alignment vertical="center" wrapText="1"/>
    </xf>
    <xf numFmtId="164" fontId="11" fillId="3" borderId="16" xfId="129" applyFont="1" applyFill="1" applyBorder="1" applyAlignment="1" applyProtection="1">
      <alignment vertical="center" wrapText="1"/>
    </xf>
    <xf numFmtId="164" fontId="11" fillId="3" borderId="61" xfId="129" applyFont="1" applyFill="1" applyBorder="1" applyAlignment="1" applyProtection="1">
      <alignment horizontal="left" vertical="center" wrapText="1"/>
      <protection locked="0"/>
    </xf>
    <xf numFmtId="164" fontId="11" fillId="6" borderId="22" xfId="129" applyFont="1" applyFill="1" applyBorder="1" applyAlignment="1" applyProtection="1">
      <alignment horizontal="left" vertical="center" wrapText="1"/>
    </xf>
    <xf numFmtId="1" fontId="17" fillId="0" borderId="0" xfId="1" applyNumberFormat="1" applyFont="1" applyFill="1" applyBorder="1" applyAlignment="1" applyProtection="1">
      <alignment horizontal="center" vertical="center"/>
    </xf>
    <xf numFmtId="0" fontId="8" fillId="7" borderId="1" xfId="0" applyFont="1" applyFill="1" applyBorder="1" applyAlignment="1" applyProtection="1">
      <alignment horizontal="center" vertical="center"/>
    </xf>
    <xf numFmtId="37" fontId="4" fillId="0" borderId="0" xfId="130" applyBorder="1" applyAlignment="1" applyProtection="1">
      <alignment horizontal="right"/>
      <protection locked="0"/>
    </xf>
    <xf numFmtId="37" fontId="38" fillId="0" borderId="0" xfId="130" applyFont="1" applyProtection="1">
      <protection locked="0"/>
    </xf>
    <xf numFmtId="0" fontId="37" fillId="3" borderId="134" xfId="0" applyNumberFormat="1" applyFont="1" applyFill="1" applyBorder="1" applyAlignment="1" applyProtection="1">
      <alignment horizontal="center" vertical="center" wrapText="1"/>
    </xf>
    <xf numFmtId="0" fontId="37" fillId="3" borderId="139" xfId="0" applyNumberFormat="1" applyFont="1" applyFill="1" applyBorder="1" applyAlignment="1" applyProtection="1">
      <alignment horizontal="center" vertical="center" wrapText="1"/>
    </xf>
    <xf numFmtId="168" fontId="18" fillId="4" borderId="133" xfId="0" applyNumberFormat="1" applyFont="1" applyFill="1" applyBorder="1" applyAlignment="1" applyProtection="1">
      <alignment horizontal="center" vertical="center" wrapText="1"/>
    </xf>
    <xf numFmtId="168" fontId="18" fillId="4" borderId="145" xfId="0" applyNumberFormat="1" applyFont="1" applyFill="1" applyBorder="1" applyAlignment="1" applyProtection="1">
      <alignment horizontal="center" vertical="center" wrapText="1"/>
    </xf>
    <xf numFmtId="168" fontId="18" fillId="4" borderId="146" xfId="0" applyNumberFormat="1" applyFont="1" applyFill="1" applyBorder="1" applyAlignment="1" applyProtection="1">
      <alignment horizontal="center" vertical="center" wrapText="1"/>
    </xf>
    <xf numFmtId="168" fontId="33" fillId="4" borderId="145" xfId="0" applyNumberFormat="1" applyFont="1" applyFill="1" applyBorder="1" applyAlignment="1" applyProtection="1">
      <alignment horizontal="center" vertical="center" wrapText="1"/>
    </xf>
    <xf numFmtId="0" fontId="18" fillId="4" borderId="133" xfId="0" applyNumberFormat="1" applyFont="1" applyFill="1" applyBorder="1" applyAlignment="1" applyProtection="1">
      <alignment horizontal="center" vertical="center" wrapText="1"/>
    </xf>
    <xf numFmtId="0" fontId="9" fillId="11" borderId="147" xfId="4" applyFont="1" applyFill="1" applyBorder="1" applyAlignment="1" applyProtection="1">
      <alignment vertical="center" wrapText="1"/>
    </xf>
    <xf numFmtId="0" fontId="18" fillId="4" borderId="132" xfId="0" applyNumberFormat="1" applyFont="1" applyFill="1" applyBorder="1" applyAlignment="1" applyProtection="1">
      <alignment horizontal="center" vertical="center" wrapText="1"/>
    </xf>
    <xf numFmtId="0" fontId="18" fillId="11" borderId="9" xfId="0" applyNumberFormat="1" applyFont="1" applyFill="1" applyBorder="1" applyAlignment="1" applyProtection="1">
      <alignment horizontal="center" vertical="center"/>
    </xf>
    <xf numFmtId="168" fontId="18" fillId="4" borderId="155" xfId="0" applyNumberFormat="1" applyFont="1" applyFill="1" applyBorder="1" applyAlignment="1" applyProtection="1">
      <alignment horizontal="center" vertical="center" wrapText="1"/>
    </xf>
    <xf numFmtId="168" fontId="18" fillId="4" borderId="161" xfId="0" applyNumberFormat="1" applyFont="1" applyFill="1" applyBorder="1" applyAlignment="1" applyProtection="1">
      <alignment horizontal="center" vertical="center" wrapText="1"/>
    </xf>
    <xf numFmtId="168" fontId="18" fillId="4" borderId="167" xfId="0" applyNumberFormat="1" applyFont="1" applyFill="1" applyBorder="1" applyAlignment="1" applyProtection="1">
      <alignment horizontal="center" vertical="center" wrapText="1"/>
    </xf>
    <xf numFmtId="0" fontId="18" fillId="4" borderId="167" xfId="0" applyNumberFormat="1" applyFont="1" applyFill="1" applyBorder="1" applyAlignment="1" applyProtection="1">
      <alignment horizontal="center" vertical="center" wrapText="1"/>
    </xf>
    <xf numFmtId="0" fontId="18" fillId="4" borderId="173" xfId="0" applyNumberFormat="1" applyFont="1" applyFill="1" applyBorder="1" applyAlignment="1" applyProtection="1">
      <alignment horizontal="center" vertical="center" wrapText="1"/>
    </xf>
    <xf numFmtId="168" fontId="18" fillId="4" borderId="173" xfId="0" applyNumberFormat="1" applyFont="1" applyFill="1" applyBorder="1" applyAlignment="1" applyProtection="1">
      <alignment horizontal="center" vertical="center" wrapText="1"/>
    </xf>
    <xf numFmtId="0" fontId="37" fillId="3" borderId="136" xfId="0" applyNumberFormat="1" applyFont="1" applyFill="1" applyBorder="1" applyAlignment="1" applyProtection="1">
      <alignment horizontal="center" vertical="center" wrapText="1"/>
    </xf>
    <xf numFmtId="0" fontId="11" fillId="3" borderId="138" xfId="6" applyFont="1" applyFill="1" applyBorder="1" applyAlignment="1" applyProtection="1">
      <alignment vertical="center" wrapText="1"/>
    </xf>
    <xf numFmtId="164" fontId="18" fillId="11" borderId="174" xfId="129" applyFont="1" applyFill="1" applyBorder="1" applyAlignment="1" applyProtection="1">
      <alignment vertical="center"/>
    </xf>
    <xf numFmtId="164" fontId="18" fillId="11" borderId="168" xfId="129" applyFont="1" applyFill="1" applyBorder="1" applyAlignment="1" applyProtection="1">
      <alignment vertical="center"/>
    </xf>
    <xf numFmtId="164" fontId="18" fillId="11" borderId="147" xfId="129" applyFont="1" applyFill="1" applyBorder="1" applyAlignment="1" applyProtection="1">
      <alignment vertical="center"/>
    </xf>
    <xf numFmtId="164" fontId="18" fillId="11" borderId="174" xfId="129" applyFont="1" applyFill="1" applyBorder="1" applyAlignment="1" applyProtection="1">
      <alignment horizontal="left" vertical="center"/>
    </xf>
    <xf numFmtId="164" fontId="18" fillId="11" borderId="148" xfId="129" applyFont="1" applyFill="1" applyBorder="1" applyAlignment="1" applyProtection="1">
      <alignment vertical="center"/>
    </xf>
    <xf numFmtId="164" fontId="18" fillId="11" borderId="156" xfId="129" applyFont="1" applyFill="1" applyBorder="1" applyAlignment="1" applyProtection="1">
      <alignment vertical="center"/>
    </xf>
    <xf numFmtId="164" fontId="18" fillId="11" borderId="162" xfId="129" applyFont="1" applyFill="1" applyBorder="1" applyAlignment="1" applyProtection="1">
      <alignment vertical="center"/>
    </xf>
    <xf numFmtId="164" fontId="18" fillId="11" borderId="149" xfId="129" applyFont="1" applyFill="1" applyBorder="1" applyAlignment="1" applyProtection="1">
      <alignment vertical="center"/>
    </xf>
    <xf numFmtId="164" fontId="18" fillId="6" borderId="163" xfId="129" applyFont="1" applyFill="1" applyBorder="1" applyAlignment="1" applyProtection="1">
      <alignment horizontal="center" vertical="center"/>
    </xf>
    <xf numFmtId="164" fontId="18" fillId="6" borderId="166" xfId="129" applyFont="1" applyFill="1" applyBorder="1" applyAlignment="1" applyProtection="1">
      <alignment horizontal="center" vertical="center"/>
    </xf>
    <xf numFmtId="0" fontId="37" fillId="3" borderId="178" xfId="0" applyNumberFormat="1" applyFont="1" applyFill="1" applyBorder="1" applyAlignment="1" applyProtection="1">
      <alignment horizontal="center" vertical="center" wrapText="1"/>
    </xf>
    <xf numFmtId="0" fontId="37" fillId="3" borderId="122" xfId="0" applyNumberFormat="1" applyFont="1" applyFill="1" applyBorder="1" applyAlignment="1" applyProtection="1">
      <alignment horizontal="center" vertical="center" wrapText="1"/>
    </xf>
    <xf numFmtId="0" fontId="37" fillId="3" borderId="124" xfId="0" applyNumberFormat="1" applyFont="1" applyFill="1" applyBorder="1" applyAlignment="1" applyProtection="1">
      <alignment horizontal="center" vertical="center" wrapText="1"/>
    </xf>
    <xf numFmtId="0" fontId="37" fillId="3" borderId="180" xfId="0" applyNumberFormat="1" applyFont="1" applyFill="1" applyBorder="1" applyAlignment="1" applyProtection="1">
      <alignment horizontal="center" vertical="center" wrapText="1"/>
    </xf>
    <xf numFmtId="0" fontId="11" fillId="3" borderId="179" xfId="6" applyFont="1" applyFill="1" applyBorder="1" applyAlignment="1" applyProtection="1">
      <alignment horizontal="center" vertical="center" wrapText="1"/>
    </xf>
    <xf numFmtId="0" fontId="37" fillId="3" borderId="181" xfId="0" applyNumberFormat="1" applyFont="1" applyFill="1" applyBorder="1" applyAlignment="1" applyProtection="1">
      <alignment horizontal="center" vertical="center" wrapText="1"/>
    </xf>
    <xf numFmtId="0" fontId="37" fillId="3" borderId="182" xfId="0" applyNumberFormat="1" applyFont="1" applyFill="1" applyBorder="1" applyAlignment="1" applyProtection="1">
      <alignment horizontal="center" vertical="center" wrapText="1"/>
    </xf>
    <xf numFmtId="0" fontId="37" fillId="3" borderId="183" xfId="0" applyNumberFormat="1" applyFont="1" applyFill="1" applyBorder="1" applyAlignment="1" applyProtection="1">
      <alignment horizontal="center" vertical="center" wrapText="1"/>
    </xf>
    <xf numFmtId="0" fontId="37" fillId="3" borderId="184"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left" vertical="center"/>
    </xf>
    <xf numFmtId="0" fontId="0" fillId="0" borderId="0" xfId="0" applyBorder="1"/>
    <xf numFmtId="0" fontId="16" fillId="3" borderId="0" xfId="0" applyNumberFormat="1" applyFont="1" applyFill="1" applyBorder="1" applyAlignment="1" applyProtection="1">
      <alignment vertical="center"/>
    </xf>
    <xf numFmtId="0" fontId="16" fillId="3" borderId="0" xfId="0" applyNumberFormat="1" applyFont="1" applyFill="1" applyBorder="1" applyAlignment="1" applyProtection="1">
      <alignment horizontal="left" vertical="center"/>
    </xf>
    <xf numFmtId="0" fontId="18" fillId="0" borderId="4" xfId="0" applyNumberFormat="1" applyFont="1" applyFill="1" applyBorder="1" applyAlignment="1" applyProtection="1">
      <alignment vertical="center"/>
    </xf>
    <xf numFmtId="0" fontId="0" fillId="0" borderId="70" xfId="0" applyBorder="1"/>
    <xf numFmtId="0" fontId="18" fillId="0" borderId="70" xfId="0" applyNumberFormat="1" applyFont="1" applyFill="1" applyBorder="1" applyAlignment="1" applyProtection="1">
      <alignment vertical="center"/>
    </xf>
    <xf numFmtId="0" fontId="18" fillId="0" borderId="70" xfId="0" applyNumberFormat="1" applyFont="1" applyFill="1" applyBorder="1" applyAlignment="1" applyProtection="1">
      <alignment horizontal="left" vertical="center"/>
    </xf>
    <xf numFmtId="0" fontId="18" fillId="0" borderId="121" xfId="0" applyNumberFormat="1" applyFont="1" applyFill="1" applyBorder="1" applyAlignment="1" applyProtection="1">
      <alignment vertical="center"/>
    </xf>
    <xf numFmtId="0" fontId="18" fillId="0" borderId="88" xfId="0" applyNumberFormat="1" applyFont="1" applyFill="1" applyBorder="1" applyAlignment="1" applyProtection="1">
      <alignment vertical="center"/>
    </xf>
    <xf numFmtId="0" fontId="18" fillId="0" borderId="119" xfId="0" applyNumberFormat="1" applyFont="1" applyFill="1" applyBorder="1" applyAlignment="1" applyProtection="1">
      <alignment vertical="center"/>
    </xf>
    <xf numFmtId="0" fontId="18" fillId="0" borderId="5" xfId="0" applyNumberFormat="1" applyFont="1" applyFill="1" applyBorder="1" applyAlignment="1" applyProtection="1">
      <alignment vertical="center"/>
    </xf>
    <xf numFmtId="0" fontId="18" fillId="0" borderId="89" xfId="0" applyNumberFormat="1" applyFont="1" applyFill="1" applyBorder="1" applyAlignment="1" applyProtection="1">
      <alignment vertical="center"/>
    </xf>
    <xf numFmtId="0" fontId="18" fillId="0" borderId="88"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left" vertical="center" wrapText="1"/>
    </xf>
    <xf numFmtId="0" fontId="18" fillId="0" borderId="119" xfId="0" applyNumberFormat="1" applyFont="1" applyFill="1" applyBorder="1" applyAlignment="1" applyProtection="1">
      <alignment horizontal="left" vertical="center" wrapText="1"/>
    </xf>
    <xf numFmtId="49" fontId="8" fillId="5" borderId="73" xfId="1" applyNumberFormat="1" applyFont="1" applyFill="1" applyBorder="1" applyAlignment="1" applyProtection="1">
      <alignment vertical="center" wrapText="1"/>
      <protection locked="0"/>
    </xf>
    <xf numFmtId="49" fontId="8" fillId="5" borderId="104" xfId="1" applyNumberFormat="1" applyFont="1" applyFill="1" applyBorder="1" applyAlignment="1" applyProtection="1">
      <alignment wrapText="1"/>
      <protection locked="0"/>
    </xf>
    <xf numFmtId="49" fontId="8" fillId="5" borderId="64" xfId="1" applyNumberFormat="1" applyFont="1" applyFill="1" applyBorder="1" applyAlignment="1" applyProtection="1">
      <alignment wrapText="1"/>
      <protection locked="0"/>
    </xf>
    <xf numFmtId="49" fontId="8" fillId="5" borderId="185" xfId="1" applyNumberFormat="1" applyFont="1" applyFill="1" applyBorder="1" applyAlignment="1" applyProtection="1">
      <alignment wrapText="1"/>
      <protection locked="0"/>
    </xf>
    <xf numFmtId="49" fontId="8" fillId="4" borderId="109" xfId="1" applyNumberFormat="1" applyFont="1" applyFill="1" applyBorder="1" applyAlignment="1" applyProtection="1">
      <alignment wrapText="1"/>
      <protection locked="0"/>
    </xf>
    <xf numFmtId="49" fontId="8" fillId="5" borderId="73" xfId="1" applyNumberFormat="1" applyFont="1" applyFill="1" applyBorder="1" applyAlignment="1" applyProtection="1">
      <alignment wrapText="1"/>
      <protection locked="0"/>
    </xf>
    <xf numFmtId="49" fontId="8" fillId="4" borderId="186" xfId="1" applyNumberFormat="1" applyFont="1" applyFill="1" applyBorder="1" applyAlignment="1" applyProtection="1">
      <alignment wrapText="1"/>
      <protection locked="0"/>
    </xf>
    <xf numFmtId="0" fontId="33" fillId="0" borderId="0" xfId="0" applyNumberFormat="1" applyFont="1" applyFill="1" applyBorder="1" applyAlignment="1" applyProtection="1">
      <alignment horizontal="left" vertical="center"/>
    </xf>
    <xf numFmtId="0" fontId="8" fillId="7" borderId="8" xfId="0" applyFont="1" applyFill="1" applyBorder="1" applyAlignment="1" applyProtection="1">
      <alignment vertical="center"/>
      <protection locked="0"/>
    </xf>
    <xf numFmtId="0" fontId="10" fillId="7" borderId="0" xfId="0" applyFont="1" applyFill="1" applyBorder="1" applyAlignment="1" applyProtection="1">
      <alignment vertical="center" wrapText="1"/>
    </xf>
    <xf numFmtId="49" fontId="11" fillId="3" borderId="9" xfId="1" applyNumberFormat="1" applyFont="1" applyFill="1" applyBorder="1" applyAlignment="1" applyProtection="1">
      <alignment horizontal="center" vertical="center" wrapText="1"/>
    </xf>
    <xf numFmtId="49" fontId="9" fillId="4" borderId="1" xfId="4" applyNumberFormat="1" applyFont="1" applyFill="1" applyBorder="1" applyAlignment="1" applyProtection="1">
      <alignment horizontal="center" vertical="center" wrapText="1"/>
    </xf>
    <xf numFmtId="49" fontId="8" fillId="5" borderId="35" xfId="1" applyNumberFormat="1" applyFont="1" applyFill="1" applyBorder="1" applyAlignment="1" applyProtection="1">
      <alignment horizontal="center" vertical="center" wrapText="1"/>
    </xf>
    <xf numFmtId="49" fontId="8" fillId="7" borderId="56" xfId="1" applyNumberFormat="1" applyFont="1" applyFill="1" applyBorder="1" applyAlignment="1" applyProtection="1">
      <alignment horizontal="center" vertical="center" wrapText="1"/>
    </xf>
    <xf numFmtId="49" fontId="11" fillId="6" borderId="13" xfId="1" applyNumberFormat="1" applyFont="1" applyFill="1" applyBorder="1" applyAlignment="1" applyProtection="1">
      <alignment horizontal="center" vertical="center" wrapText="1"/>
    </xf>
    <xf numFmtId="49" fontId="8" fillId="7" borderId="83" xfId="1" applyNumberFormat="1" applyFont="1" applyFill="1" applyBorder="1" applyAlignment="1" applyProtection="1">
      <alignment horizontal="center" vertical="center" wrapText="1"/>
    </xf>
    <xf numFmtId="164" fontId="15" fillId="5" borderId="189" xfId="129" applyFont="1" applyFill="1" applyBorder="1" applyAlignment="1" applyProtection="1">
      <alignment wrapText="1"/>
      <protection locked="0"/>
    </xf>
    <xf numFmtId="164" fontId="15" fillId="5" borderId="103" xfId="129" applyFont="1" applyFill="1" applyBorder="1" applyAlignment="1" applyProtection="1">
      <alignment wrapText="1"/>
      <protection locked="0"/>
    </xf>
    <xf numFmtId="49" fontId="8" fillId="7" borderId="0" xfId="0" applyNumberFormat="1" applyFont="1" applyFill="1" applyAlignment="1" applyProtection="1">
      <alignment horizontal="center" vertical="center"/>
      <protection locked="0"/>
    </xf>
    <xf numFmtId="49" fontId="10" fillId="7" borderId="0" xfId="0" applyNumberFormat="1" applyFont="1" applyFill="1" applyAlignment="1" applyProtection="1">
      <alignment horizontal="center" vertical="center" wrapText="1"/>
      <protection locked="0"/>
    </xf>
    <xf numFmtId="49" fontId="11" fillId="6" borderId="29" xfId="1" applyNumberFormat="1" applyFont="1" applyFill="1" applyBorder="1" applyAlignment="1" applyProtection="1">
      <alignment horizontal="center" wrapText="1"/>
    </xf>
    <xf numFmtId="49" fontId="11" fillId="6" borderId="13" xfId="1" applyNumberFormat="1" applyFont="1" applyFill="1" applyBorder="1" applyAlignment="1" applyProtection="1">
      <alignment horizontal="center" wrapText="1"/>
    </xf>
    <xf numFmtId="49" fontId="11" fillId="3" borderId="9" xfId="1" applyNumberFormat="1" applyFont="1" applyFill="1" applyBorder="1" applyAlignment="1" applyProtection="1">
      <alignment horizontal="center" wrapText="1"/>
    </xf>
    <xf numFmtId="49" fontId="9" fillId="4" borderId="5" xfId="4" applyNumberFormat="1" applyFont="1" applyFill="1" applyBorder="1" applyAlignment="1" applyProtection="1">
      <alignment horizontal="center" wrapText="1"/>
    </xf>
    <xf numFmtId="49" fontId="9" fillId="4" borderId="3" xfId="4" applyNumberFormat="1" applyFont="1" applyFill="1" applyBorder="1" applyAlignment="1" applyProtection="1">
      <alignment horizontal="center" wrapText="1"/>
    </xf>
    <xf numFmtId="49" fontId="9" fillId="4" borderId="89" xfId="4" applyNumberFormat="1" applyFont="1" applyFill="1" applyBorder="1" applyAlignment="1" applyProtection="1">
      <alignment horizontal="center" wrapText="1"/>
    </xf>
    <xf numFmtId="49" fontId="8" fillId="5" borderId="52" xfId="1" applyNumberFormat="1" applyFont="1" applyFill="1" applyBorder="1" applyAlignment="1" applyProtection="1">
      <alignment horizontal="center" wrapText="1"/>
    </xf>
    <xf numFmtId="49" fontId="8" fillId="5" borderId="49" xfId="1" applyNumberFormat="1" applyFont="1" applyFill="1" applyBorder="1" applyAlignment="1" applyProtection="1">
      <alignment horizontal="center" wrapText="1"/>
    </xf>
    <xf numFmtId="49" fontId="9" fillId="4" borderId="6" xfId="4" applyNumberFormat="1" applyFont="1" applyFill="1" applyBorder="1" applyAlignment="1" applyProtection="1">
      <alignment horizontal="center" wrapText="1"/>
    </xf>
    <xf numFmtId="49" fontId="9" fillId="4" borderId="1" xfId="4" applyNumberFormat="1" applyFont="1" applyFill="1" applyBorder="1" applyAlignment="1" applyProtection="1">
      <alignment horizontal="center" wrapText="1"/>
    </xf>
    <xf numFmtId="49" fontId="9" fillId="4" borderId="27" xfId="4" applyNumberFormat="1" applyFont="1" applyFill="1" applyBorder="1" applyAlignment="1" applyProtection="1">
      <alignment horizontal="center" wrapText="1"/>
    </xf>
    <xf numFmtId="49" fontId="8" fillId="5" borderId="35" xfId="1" applyNumberFormat="1" applyFont="1" applyFill="1" applyBorder="1" applyAlignment="1" applyProtection="1">
      <alignment horizontal="center" wrapText="1"/>
    </xf>
    <xf numFmtId="49" fontId="8" fillId="5" borderId="49" xfId="1" applyNumberFormat="1" applyFont="1" applyFill="1" applyBorder="1" applyAlignment="1" applyProtection="1">
      <alignment horizontal="center" vertical="center" wrapText="1"/>
    </xf>
    <xf numFmtId="49" fontId="10" fillId="4" borderId="1" xfId="1" applyNumberFormat="1" applyFont="1" applyFill="1" applyBorder="1" applyAlignment="1" applyProtection="1">
      <alignment horizontal="center" wrapText="1"/>
    </xf>
    <xf numFmtId="49" fontId="11" fillId="3" borderId="36" xfId="1" applyNumberFormat="1" applyFont="1" applyFill="1" applyBorder="1" applyAlignment="1" applyProtection="1">
      <alignment horizontal="center" wrapText="1"/>
    </xf>
    <xf numFmtId="49" fontId="9" fillId="4" borderId="7" xfId="4" applyNumberFormat="1" applyFont="1" applyFill="1" applyBorder="1" applyAlignment="1" applyProtection="1">
      <alignment horizontal="center" wrapText="1"/>
    </xf>
    <xf numFmtId="49" fontId="11" fillId="3" borderId="10" xfId="1" applyNumberFormat="1" applyFont="1" applyFill="1" applyBorder="1" applyAlignment="1" applyProtection="1">
      <alignment horizontal="center" wrapText="1"/>
    </xf>
    <xf numFmtId="49" fontId="8" fillId="5" borderId="12" xfId="1" applyNumberFormat="1" applyFont="1" applyFill="1" applyBorder="1" applyAlignment="1" applyProtection="1">
      <alignment horizontal="center" wrapText="1"/>
    </xf>
    <xf numFmtId="49" fontId="8" fillId="5" borderId="25" xfId="1" applyNumberFormat="1" applyFont="1" applyFill="1" applyBorder="1" applyAlignment="1" applyProtection="1">
      <alignment horizontal="center" wrapText="1"/>
    </xf>
    <xf numFmtId="49" fontId="9" fillId="4" borderId="113" xfId="4" applyNumberFormat="1" applyFont="1" applyFill="1" applyBorder="1" applyAlignment="1" applyProtection="1">
      <alignment horizontal="center" wrapText="1"/>
    </xf>
    <xf numFmtId="49" fontId="9" fillId="4" borderId="2" xfId="4" applyNumberFormat="1" applyFont="1" applyFill="1" applyBorder="1" applyAlignment="1" applyProtection="1">
      <alignment horizontal="center" wrapText="1"/>
    </xf>
    <xf numFmtId="49" fontId="11" fillId="6" borderId="74" xfId="1" applyNumberFormat="1" applyFont="1" applyFill="1" applyBorder="1" applyAlignment="1" applyProtection="1">
      <alignment horizontal="center" wrapText="1"/>
    </xf>
    <xf numFmtId="49" fontId="8" fillId="0" borderId="0" xfId="0" applyNumberFormat="1" applyFont="1" applyAlignment="1" applyProtection="1">
      <alignment horizontal="center" vertical="center"/>
      <protection locked="0"/>
    </xf>
    <xf numFmtId="49" fontId="11" fillId="3" borderId="10" xfId="1" applyNumberFormat="1" applyFont="1" applyFill="1" applyBorder="1" applyAlignment="1" applyProtection="1">
      <alignment horizontal="center" vertical="center" wrapText="1"/>
    </xf>
    <xf numFmtId="165" fontId="8" fillId="5" borderId="190" xfId="127" applyFont="1" applyFill="1" applyBorder="1" applyAlignment="1" applyProtection="1">
      <alignment horizontal="left" vertical="center" wrapText="1"/>
      <protection locked="0"/>
    </xf>
    <xf numFmtId="49" fontId="8" fillId="5" borderId="46" xfId="1" applyNumberFormat="1" applyFont="1" applyFill="1" applyBorder="1" applyAlignment="1" applyProtection="1">
      <alignment wrapText="1"/>
      <protection locked="0"/>
    </xf>
    <xf numFmtId="49" fontId="8" fillId="5" borderId="190" xfId="1" applyNumberFormat="1" applyFont="1" applyFill="1" applyBorder="1" applyAlignment="1" applyProtection="1">
      <alignment horizontal="center" vertical="center" wrapText="1"/>
    </xf>
    <xf numFmtId="49" fontId="8" fillId="5" borderId="191" xfId="1" applyNumberFormat="1" applyFont="1" applyFill="1" applyBorder="1" applyAlignment="1" applyProtection="1">
      <alignment wrapText="1"/>
      <protection locked="0"/>
    </xf>
    <xf numFmtId="49" fontId="8" fillId="5" borderId="12" xfId="1" applyNumberFormat="1" applyFont="1" applyFill="1" applyBorder="1" applyAlignment="1" applyProtection="1">
      <alignment horizontal="center" vertical="center" wrapText="1"/>
    </xf>
    <xf numFmtId="49" fontId="9" fillId="4" borderId="112" xfId="4" applyNumberFormat="1" applyFont="1" applyFill="1" applyBorder="1" applyAlignment="1" applyProtection="1">
      <alignment horizontal="center" wrapText="1"/>
    </xf>
    <xf numFmtId="165" fontId="10" fillId="4" borderId="192" xfId="127" applyFont="1" applyFill="1" applyBorder="1" applyAlignment="1" applyProtection="1">
      <alignment horizontal="left" vertical="center" wrapText="1"/>
    </xf>
    <xf numFmtId="49" fontId="12" fillId="3" borderId="90" xfId="1" applyNumberFormat="1" applyFont="1" applyFill="1" applyBorder="1" applyAlignment="1" applyProtection="1">
      <alignment wrapText="1"/>
      <protection locked="0"/>
    </xf>
    <xf numFmtId="49" fontId="8" fillId="5" borderId="52" xfId="1" applyNumberFormat="1" applyFont="1" applyFill="1" applyBorder="1" applyAlignment="1" applyProtection="1">
      <alignment horizontal="center" vertical="center" wrapText="1"/>
    </xf>
    <xf numFmtId="165" fontId="11" fillId="6" borderId="34" xfId="127" applyFont="1" applyFill="1" applyBorder="1" applyAlignment="1" applyProtection="1">
      <alignment horizontal="left" vertical="center" wrapText="1"/>
    </xf>
    <xf numFmtId="165" fontId="10" fillId="4" borderId="195" xfId="127" applyFont="1" applyFill="1" applyBorder="1" applyAlignment="1" applyProtection="1">
      <alignment horizontal="left" vertical="center" wrapText="1"/>
    </xf>
    <xf numFmtId="49" fontId="8" fillId="4" borderId="196" xfId="1" applyNumberFormat="1" applyFont="1" applyFill="1" applyBorder="1" applyAlignment="1" applyProtection="1">
      <alignment wrapText="1"/>
      <protection locked="0"/>
    </xf>
    <xf numFmtId="165" fontId="10" fillId="5" borderId="190" xfId="127" applyFont="1" applyFill="1" applyBorder="1" applyAlignment="1" applyProtection="1">
      <alignment horizontal="left" vertical="center" wrapText="1"/>
    </xf>
    <xf numFmtId="165" fontId="10" fillId="5" borderId="59" xfId="127" applyFont="1" applyFill="1" applyBorder="1" applyAlignment="1" applyProtection="1">
      <alignment horizontal="left" vertical="center" wrapText="1"/>
    </xf>
    <xf numFmtId="165" fontId="10" fillId="5" borderId="67" xfId="127" applyFont="1" applyFill="1" applyBorder="1" applyAlignment="1" applyProtection="1">
      <alignment horizontal="left" vertical="center" wrapText="1"/>
    </xf>
    <xf numFmtId="165" fontId="10" fillId="5" borderId="60" xfId="127" applyFont="1" applyFill="1" applyBorder="1" applyAlignment="1" applyProtection="1">
      <alignment horizontal="left" vertical="center" wrapText="1"/>
    </xf>
    <xf numFmtId="165" fontId="10" fillId="5" borderId="85" xfId="127" applyFont="1" applyFill="1" applyBorder="1" applyAlignment="1" applyProtection="1">
      <alignment horizontal="left" vertical="center" wrapText="1"/>
    </xf>
    <xf numFmtId="165" fontId="10" fillId="5" borderId="91" xfId="127" applyFont="1" applyFill="1" applyBorder="1" applyAlignment="1" applyProtection="1">
      <alignment horizontal="left" vertical="center" wrapText="1"/>
    </xf>
    <xf numFmtId="165" fontId="10" fillId="5" borderId="187" xfId="127" applyFont="1" applyFill="1" applyBorder="1" applyAlignment="1" applyProtection="1">
      <alignment horizontal="left" vertical="center" wrapText="1"/>
    </xf>
    <xf numFmtId="165" fontId="10" fillId="5" borderId="18" xfId="127" applyFont="1" applyFill="1" applyBorder="1" applyAlignment="1" applyProtection="1">
      <alignment horizontal="left" vertical="center" wrapText="1"/>
    </xf>
    <xf numFmtId="165" fontId="10" fillId="5" borderId="86" xfId="127" applyFont="1" applyFill="1" applyBorder="1" applyAlignment="1" applyProtection="1">
      <alignment horizontal="left" vertical="center" wrapText="1"/>
    </xf>
    <xf numFmtId="165" fontId="11" fillId="6" borderId="13" xfId="127" applyFont="1" applyFill="1" applyBorder="1" applyAlignment="1" applyProtection="1">
      <alignment horizontal="left" wrapText="1"/>
    </xf>
    <xf numFmtId="0" fontId="10" fillId="7" borderId="0" xfId="0" applyFont="1" applyFill="1" applyAlignment="1" applyProtection="1">
      <alignment horizontal="center" vertical="center"/>
      <protection locked="0"/>
    </xf>
    <xf numFmtId="164" fontId="8" fillId="5" borderId="35" xfId="129" applyFont="1" applyFill="1" applyBorder="1" applyAlignment="1" applyProtection="1">
      <alignment horizontal="left" vertical="center" wrapText="1"/>
      <protection locked="0"/>
    </xf>
    <xf numFmtId="164" fontId="10" fillId="5" borderId="35" xfId="129" applyFont="1" applyFill="1" applyBorder="1" applyAlignment="1" applyProtection="1">
      <alignment horizontal="left" vertical="center" wrapText="1"/>
    </xf>
    <xf numFmtId="165" fontId="8" fillId="4" borderId="1" xfId="127" applyFont="1" applyFill="1" applyBorder="1" applyAlignment="1" applyProtection="1">
      <alignment horizontal="left" vertical="center" wrapText="1"/>
    </xf>
    <xf numFmtId="165" fontId="11" fillId="3" borderId="97" xfId="127" applyFont="1" applyFill="1" applyBorder="1" applyAlignment="1" applyProtection="1">
      <alignment horizontal="left" vertical="center" wrapText="1"/>
    </xf>
    <xf numFmtId="1" fontId="10" fillId="0" borderId="6" xfId="0" applyNumberFormat="1" applyFont="1" applyBorder="1" applyAlignment="1">
      <alignment horizontal="center" vertical="center"/>
    </xf>
    <xf numFmtId="0" fontId="10" fillId="7" borderId="1" xfId="0" applyFont="1" applyFill="1" applyBorder="1" applyAlignment="1">
      <alignment horizontal="left" vertical="center"/>
    </xf>
    <xf numFmtId="0" fontId="8" fillId="7" borderId="6" xfId="0" applyFont="1" applyFill="1" applyBorder="1" applyAlignment="1" applyProtection="1">
      <alignment horizontal="left"/>
      <protection locked="0"/>
    </xf>
    <xf numFmtId="0" fontId="8" fillId="7" borderId="27" xfId="0" applyFont="1" applyFill="1" applyBorder="1" applyAlignment="1" applyProtection="1">
      <alignment horizontal="left"/>
      <protection locked="0"/>
    </xf>
    <xf numFmtId="0" fontId="8" fillId="7" borderId="8" xfId="0" applyFont="1" applyFill="1" applyBorder="1" applyAlignment="1" applyProtection="1">
      <alignment horizontal="left"/>
      <protection locked="0"/>
    </xf>
    <xf numFmtId="0" fontId="10" fillId="7" borderId="6" xfId="0" applyFont="1" applyFill="1" applyBorder="1" applyAlignment="1">
      <alignment horizontal="center" vertical="center" wrapText="1"/>
    </xf>
    <xf numFmtId="0" fontId="8" fillId="7" borderId="89" xfId="0" applyFont="1" applyFill="1" applyBorder="1" applyProtection="1">
      <protection locked="0"/>
    </xf>
    <xf numFmtId="0" fontId="10" fillId="7" borderId="1" xfId="0" applyFont="1" applyFill="1" applyBorder="1" applyAlignment="1">
      <alignment horizontal="center"/>
    </xf>
    <xf numFmtId="0" fontId="9" fillId="12" borderId="198" xfId="0" applyFont="1" applyFill="1" applyBorder="1" applyAlignment="1" applyProtection="1">
      <alignment horizontal="centerContinuous"/>
      <protection locked="0"/>
    </xf>
    <xf numFmtId="0" fontId="9" fillId="12" borderId="7" xfId="0" applyFont="1" applyFill="1" applyBorder="1" applyAlignment="1" applyProtection="1">
      <alignment horizontal="center"/>
      <protection locked="0"/>
    </xf>
    <xf numFmtId="0" fontId="9" fillId="12" borderId="7" xfId="0" applyFont="1" applyFill="1" applyBorder="1" applyAlignment="1" applyProtection="1">
      <alignment horizontal="left"/>
      <protection locked="0"/>
    </xf>
    <xf numFmtId="0" fontId="9" fillId="12" borderId="2" xfId="0" applyFont="1" applyFill="1" applyBorder="1" applyAlignment="1" applyProtection="1">
      <alignment horizontal="center"/>
      <protection locked="0"/>
    </xf>
    <xf numFmtId="0" fontId="9" fillId="12" borderId="116" xfId="0" applyFont="1" applyFill="1" applyBorder="1" applyAlignment="1" applyProtection="1">
      <alignment horizontal="center"/>
      <protection locked="0"/>
    </xf>
    <xf numFmtId="0" fontId="44" fillId="12" borderId="7" xfId="0" applyFont="1" applyFill="1" applyBorder="1" applyAlignment="1" applyProtection="1">
      <alignment horizontal="center"/>
      <protection locked="0"/>
    </xf>
    <xf numFmtId="0" fontId="9" fillId="12" borderId="203" xfId="0" applyFont="1" applyFill="1" applyBorder="1" applyAlignment="1" applyProtection="1">
      <alignment horizontal="center"/>
      <protection locked="0"/>
    </xf>
    <xf numFmtId="0" fontId="9" fillId="12" borderId="204" xfId="0" applyFont="1" applyFill="1" applyBorder="1" applyAlignment="1" applyProtection="1">
      <alignment horizontal="center"/>
      <protection locked="0"/>
    </xf>
    <xf numFmtId="0" fontId="9" fillId="12" borderId="117" xfId="0" applyFont="1" applyFill="1" applyBorder="1" applyAlignment="1" applyProtection="1">
      <alignment horizontal="center"/>
      <protection locked="0"/>
    </xf>
    <xf numFmtId="0" fontId="9" fillId="12" borderId="205" xfId="4" applyFont="1" applyFill="1" applyBorder="1" applyAlignment="1">
      <alignment vertical="center" wrapText="1"/>
    </xf>
    <xf numFmtId="0" fontId="44" fillId="12" borderId="206" xfId="0" applyFont="1" applyFill="1" applyBorder="1"/>
    <xf numFmtId="0" fontId="13" fillId="12" borderId="207" xfId="0" applyFont="1" applyFill="1" applyBorder="1" applyProtection="1">
      <protection locked="0"/>
    </xf>
    <xf numFmtId="1" fontId="13" fillId="12" borderId="207" xfId="0" applyNumberFormat="1" applyFont="1" applyFill="1" applyBorder="1" applyProtection="1">
      <protection locked="0"/>
    </xf>
    <xf numFmtId="164" fontId="13" fillId="12" borderId="207" xfId="129" applyFont="1" applyFill="1" applyBorder="1" applyProtection="1">
      <protection locked="0"/>
    </xf>
    <xf numFmtId="164" fontId="44" fillId="12" borderId="207" xfId="129" applyFont="1" applyFill="1" applyBorder="1" applyAlignment="1">
      <alignment horizontal="right"/>
    </xf>
    <xf numFmtId="1" fontId="44" fillId="12" borderId="207" xfId="0" applyNumberFormat="1" applyFont="1" applyFill="1" applyBorder="1" applyAlignment="1" applyProtection="1">
      <alignment horizontal="center"/>
      <protection locked="0"/>
    </xf>
    <xf numFmtId="164" fontId="44" fillId="12" borderId="207" xfId="129" applyFont="1" applyFill="1" applyBorder="1" applyAlignment="1" applyProtection="1">
      <alignment horizontal="center"/>
      <protection locked="0"/>
    </xf>
    <xf numFmtId="0" fontId="44" fillId="12" borderId="207" xfId="0" applyFont="1" applyFill="1" applyBorder="1" applyAlignment="1" applyProtection="1">
      <alignment horizontal="center"/>
      <protection locked="0"/>
    </xf>
    <xf numFmtId="164" fontId="44" fillId="12" borderId="208" xfId="129" applyFont="1" applyFill="1" applyBorder="1" applyAlignment="1">
      <alignment horizontal="right"/>
    </xf>
    <xf numFmtId="0" fontId="44" fillId="12" borderId="209" xfId="0" applyFont="1" applyFill="1" applyBorder="1"/>
    <xf numFmtId="0" fontId="13" fillId="12" borderId="204" xfId="0" applyFont="1" applyFill="1" applyBorder="1" applyProtection="1">
      <protection locked="0"/>
    </xf>
    <xf numFmtId="1" fontId="13" fillId="12" borderId="204" xfId="0" applyNumberFormat="1" applyFont="1" applyFill="1" applyBorder="1" applyProtection="1">
      <protection locked="0"/>
    </xf>
    <xf numFmtId="169" fontId="13" fillId="12" borderId="204" xfId="129" applyNumberFormat="1" applyFont="1" applyFill="1" applyBorder="1" applyAlignment="1" applyProtection="1">
      <alignment horizontal="right" wrapText="1"/>
      <protection locked="0"/>
    </xf>
    <xf numFmtId="169" fontId="13" fillId="12" borderId="204" xfId="129" applyNumberFormat="1" applyFont="1" applyFill="1" applyBorder="1" applyAlignment="1">
      <alignment horizontal="right" wrapText="1"/>
    </xf>
    <xf numFmtId="169" fontId="44" fillId="12" borderId="204" xfId="129" applyNumberFormat="1" applyFont="1" applyFill="1" applyBorder="1" applyAlignment="1" applyProtection="1">
      <alignment horizontal="right" wrapText="1"/>
      <protection locked="0"/>
    </xf>
    <xf numFmtId="0" fontId="44" fillId="12" borderId="204" xfId="0" applyFont="1" applyFill="1" applyBorder="1" applyAlignment="1" applyProtection="1">
      <alignment horizontal="center"/>
      <protection locked="0"/>
    </xf>
    <xf numFmtId="3" fontId="13" fillId="12" borderId="204" xfId="129" applyNumberFormat="1" applyFont="1" applyFill="1" applyBorder="1" applyAlignment="1">
      <alignment wrapText="1"/>
    </xf>
    <xf numFmtId="3" fontId="13" fillId="12" borderId="210" xfId="129" applyNumberFormat="1" applyFont="1" applyFill="1" applyBorder="1"/>
    <xf numFmtId="0" fontId="17" fillId="5" borderId="201" xfId="0" applyFont="1" applyFill="1" applyBorder="1" applyProtection="1">
      <protection locked="0"/>
    </xf>
    <xf numFmtId="0" fontId="44" fillId="13" borderId="201" xfId="0" applyFont="1" applyFill="1" applyBorder="1"/>
    <xf numFmtId="0" fontId="13" fillId="5" borderId="211" xfId="0" applyFont="1" applyFill="1" applyBorder="1" applyProtection="1">
      <protection locked="0"/>
    </xf>
    <xf numFmtId="1" fontId="13" fillId="5" borderId="211" xfId="0" applyNumberFormat="1" applyFont="1" applyFill="1" applyBorder="1" applyProtection="1">
      <protection locked="0"/>
    </xf>
    <xf numFmtId="169" fontId="13" fillId="5" borderId="211" xfId="129" applyNumberFormat="1" applyFont="1" applyFill="1" applyBorder="1" applyAlignment="1" applyProtection="1">
      <alignment horizontal="right" wrapText="1"/>
      <protection locked="0"/>
    </xf>
    <xf numFmtId="169" fontId="13" fillId="5" borderId="211" xfId="129" applyNumberFormat="1" applyFont="1" applyFill="1" applyBorder="1" applyAlignment="1">
      <alignment horizontal="right" wrapText="1"/>
    </xf>
    <xf numFmtId="169" fontId="44" fillId="5" borderId="211" xfId="129" applyNumberFormat="1" applyFont="1" applyFill="1" applyBorder="1" applyAlignment="1" applyProtection="1">
      <alignment horizontal="right" wrapText="1"/>
      <protection locked="0"/>
    </xf>
    <xf numFmtId="0" fontId="44" fillId="5" borderId="211" xfId="0" applyFont="1" applyFill="1" applyBorder="1" applyAlignment="1" applyProtection="1">
      <alignment horizontal="center"/>
      <protection locked="0"/>
    </xf>
    <xf numFmtId="1" fontId="13" fillId="5" borderId="211" xfId="0" applyNumberFormat="1" applyFont="1" applyFill="1" applyBorder="1"/>
    <xf numFmtId="169" fontId="44" fillId="5" borderId="211" xfId="129" applyNumberFormat="1" applyFont="1" applyFill="1" applyBorder="1" applyAlignment="1">
      <alignment horizontal="right" wrapText="1"/>
    </xf>
    <xf numFmtId="3" fontId="13" fillId="5" borderId="211" xfId="129" applyNumberFormat="1" applyFont="1" applyFill="1" applyBorder="1" applyAlignment="1">
      <alignment wrapText="1"/>
    </xf>
    <xf numFmtId="3" fontId="13" fillId="5" borderId="212" xfId="129" applyNumberFormat="1" applyFont="1" applyFill="1" applyBorder="1"/>
    <xf numFmtId="0" fontId="44" fillId="7" borderId="209" xfId="0" applyFont="1" applyFill="1" applyBorder="1"/>
    <xf numFmtId="0" fontId="44" fillId="13" borderId="120" xfId="0" applyFont="1" applyFill="1" applyBorder="1"/>
    <xf numFmtId="0" fontId="44" fillId="7" borderId="3" xfId="0" applyFont="1" applyFill="1" applyBorder="1"/>
    <xf numFmtId="1" fontId="44" fillId="7" borderId="3" xfId="0" applyNumberFormat="1" applyFont="1" applyFill="1" applyBorder="1" applyAlignment="1">
      <alignment horizontal="right"/>
    </xf>
    <xf numFmtId="169" fontId="44" fillId="7" borderId="3" xfId="129" applyNumberFormat="1" applyFont="1" applyFill="1" applyBorder="1" applyAlignment="1">
      <alignment horizontal="right" wrapText="1"/>
    </xf>
    <xf numFmtId="1" fontId="44" fillId="7" borderId="3" xfId="0" applyNumberFormat="1" applyFont="1" applyFill="1" applyBorder="1"/>
    <xf numFmtId="3" fontId="44" fillId="7" borderId="5" xfId="129" applyNumberFormat="1" applyFont="1" applyFill="1" applyBorder="1" applyAlignment="1">
      <alignment wrapText="1"/>
    </xf>
    <xf numFmtId="3" fontId="44" fillId="7" borderId="210" xfId="129" applyNumberFormat="1" applyFont="1" applyFill="1" applyBorder="1"/>
    <xf numFmtId="0" fontId="8" fillId="0" borderId="0" xfId="0" applyFont="1"/>
    <xf numFmtId="169" fontId="13" fillId="12" borderId="207" xfId="129" applyNumberFormat="1" applyFont="1" applyFill="1" applyBorder="1" applyAlignment="1" applyProtection="1">
      <alignment horizontal="right" wrapText="1"/>
      <protection locked="0"/>
    </xf>
    <xf numFmtId="169" fontId="44" fillId="12" borderId="207" xfId="129" applyNumberFormat="1" applyFont="1" applyFill="1" applyBorder="1" applyAlignment="1">
      <alignment horizontal="right" wrapText="1"/>
    </xf>
    <xf numFmtId="169" fontId="44" fillId="12" borderId="207" xfId="129" applyNumberFormat="1" applyFont="1" applyFill="1" applyBorder="1" applyAlignment="1" applyProtection="1">
      <alignment horizontal="right" wrapText="1"/>
      <protection locked="0"/>
    </xf>
    <xf numFmtId="3" fontId="44" fillId="12" borderId="207" xfId="129" applyNumberFormat="1" applyFont="1" applyFill="1" applyBorder="1" applyAlignment="1">
      <alignment wrapText="1"/>
    </xf>
    <xf numFmtId="3" fontId="44" fillId="12" borderId="208" xfId="129" applyNumberFormat="1" applyFont="1" applyFill="1" applyBorder="1"/>
    <xf numFmtId="0" fontId="17" fillId="5" borderId="206" xfId="0" applyFont="1" applyFill="1" applyBorder="1"/>
    <xf numFmtId="0" fontId="44" fillId="13" borderId="209" xfId="0" applyFont="1" applyFill="1" applyBorder="1"/>
    <xf numFmtId="0" fontId="13" fillId="5" borderId="204" xfId="0" applyFont="1" applyFill="1" applyBorder="1" applyProtection="1">
      <protection locked="0"/>
    </xf>
    <xf numFmtId="1" fontId="13" fillId="5" borderId="204" xfId="0" applyNumberFormat="1" applyFont="1" applyFill="1" applyBorder="1" applyProtection="1">
      <protection locked="0"/>
    </xf>
    <xf numFmtId="169" fontId="13" fillId="5" borderId="204" xfId="129" applyNumberFormat="1" applyFont="1" applyFill="1" applyBorder="1" applyAlignment="1" applyProtection="1">
      <alignment horizontal="right" wrapText="1"/>
      <protection locked="0"/>
    </xf>
    <xf numFmtId="169" fontId="13" fillId="5" borderId="204" xfId="129" applyNumberFormat="1" applyFont="1" applyFill="1" applyBorder="1" applyAlignment="1">
      <alignment horizontal="right" wrapText="1"/>
    </xf>
    <xf numFmtId="169" fontId="44" fillId="5" borderId="204" xfId="129" applyNumberFormat="1" applyFont="1" applyFill="1" applyBorder="1" applyAlignment="1" applyProtection="1">
      <alignment horizontal="right" wrapText="1"/>
      <protection locked="0"/>
    </xf>
    <xf numFmtId="0" fontId="44" fillId="5" borderId="204" xfId="0" applyFont="1" applyFill="1" applyBorder="1" applyAlignment="1" applyProtection="1">
      <alignment horizontal="center"/>
      <protection locked="0"/>
    </xf>
    <xf numFmtId="3" fontId="13" fillId="5" borderId="204" xfId="129" applyNumberFormat="1" applyFont="1" applyFill="1" applyBorder="1" applyAlignment="1">
      <alignment wrapText="1"/>
    </xf>
    <xf numFmtId="3" fontId="13" fillId="5" borderId="210" xfId="129" applyNumberFormat="1" applyFont="1" applyFill="1" applyBorder="1"/>
    <xf numFmtId="0" fontId="15" fillId="7" borderId="93" xfId="8" applyFont="1" applyFill="1" applyBorder="1" applyAlignment="1" applyProtection="1">
      <alignment wrapText="1"/>
      <protection locked="0"/>
    </xf>
    <xf numFmtId="0" fontId="8" fillId="13" borderId="198" xfId="0" applyFont="1" applyFill="1" applyBorder="1" applyAlignment="1">
      <alignment wrapText="1"/>
    </xf>
    <xf numFmtId="0" fontId="8" fillId="7" borderId="7" xfId="0" applyFont="1" applyFill="1" applyBorder="1" applyProtection="1">
      <protection locked="0"/>
    </xf>
    <xf numFmtId="1" fontId="8" fillId="7" borderId="7" xfId="0" applyNumberFormat="1" applyFont="1" applyFill="1" applyBorder="1" applyProtection="1">
      <protection locked="0"/>
    </xf>
    <xf numFmtId="169" fontId="8" fillId="7" borderId="7" xfId="129" applyNumberFormat="1" applyFont="1" applyFill="1" applyBorder="1" applyAlignment="1" applyProtection="1">
      <alignment horizontal="right" wrapText="1"/>
      <protection locked="0"/>
    </xf>
    <xf numFmtId="169" fontId="8" fillId="7" borderId="7" xfId="129" applyNumberFormat="1" applyFont="1" applyFill="1" applyBorder="1" applyAlignment="1">
      <alignment horizontal="right" wrapText="1"/>
    </xf>
    <xf numFmtId="1" fontId="8" fillId="7" borderId="7" xfId="0" applyNumberFormat="1" applyFont="1" applyFill="1" applyBorder="1"/>
    <xf numFmtId="3" fontId="8" fillId="7" borderId="88" xfId="129" applyNumberFormat="1" applyFont="1" applyFill="1" applyBorder="1" applyAlignment="1">
      <alignment wrapText="1"/>
    </xf>
    <xf numFmtId="3" fontId="8" fillId="7" borderId="213" xfId="129" applyNumberFormat="1" applyFont="1" applyFill="1" applyBorder="1"/>
    <xf numFmtId="0" fontId="15" fillId="7" borderId="214" xfId="8" applyFont="1" applyFill="1" applyBorder="1" applyAlignment="1" applyProtection="1">
      <alignment wrapText="1"/>
      <protection locked="0"/>
    </xf>
    <xf numFmtId="0" fontId="8" fillId="13" borderId="7" xfId="0" applyFont="1" applyFill="1" applyBorder="1" applyAlignment="1">
      <alignment wrapText="1"/>
    </xf>
    <xf numFmtId="3" fontId="8" fillId="7" borderId="215" xfId="129" applyNumberFormat="1" applyFont="1" applyFill="1" applyBorder="1"/>
    <xf numFmtId="0" fontId="44" fillId="7" borderId="216" xfId="0" applyFont="1" applyFill="1" applyBorder="1"/>
    <xf numFmtId="0" fontId="44" fillId="13" borderId="8" xfId="0" applyFont="1" applyFill="1" applyBorder="1"/>
    <xf numFmtId="0" fontId="44" fillId="7" borderId="1" xfId="0" applyFont="1" applyFill="1" applyBorder="1"/>
    <xf numFmtId="1" fontId="44" fillId="7" borderId="1" xfId="0" applyNumberFormat="1" applyFont="1" applyFill="1" applyBorder="1" applyAlignment="1">
      <alignment horizontal="right"/>
    </xf>
    <xf numFmtId="169" fontId="44" fillId="7" borderId="1" xfId="129" applyNumberFormat="1" applyFont="1" applyFill="1" applyBorder="1" applyAlignment="1">
      <alignment horizontal="right" wrapText="1"/>
    </xf>
    <xf numFmtId="1" fontId="44" fillId="7" borderId="1" xfId="0" applyNumberFormat="1" applyFont="1" applyFill="1" applyBorder="1"/>
    <xf numFmtId="3" fontId="44" fillId="7" borderId="6" xfId="129" applyNumberFormat="1" applyFont="1" applyFill="1" applyBorder="1" applyAlignment="1">
      <alignment wrapText="1"/>
    </xf>
    <xf numFmtId="3" fontId="44" fillId="7" borderId="217" xfId="129" applyNumberFormat="1" applyFont="1" applyFill="1" applyBorder="1"/>
    <xf numFmtId="0" fontId="44" fillId="13" borderId="206" xfId="0" applyFont="1" applyFill="1" applyBorder="1"/>
    <xf numFmtId="0" fontId="13" fillId="5" borderId="207" xfId="0" applyFont="1" applyFill="1" applyBorder="1" applyProtection="1">
      <protection locked="0"/>
    </xf>
    <xf numFmtId="1" fontId="13" fillId="5" borderId="207" xfId="0" applyNumberFormat="1" applyFont="1" applyFill="1" applyBorder="1" applyProtection="1">
      <protection locked="0"/>
    </xf>
    <xf numFmtId="169" fontId="13" fillId="5" borderId="207" xfId="129" applyNumberFormat="1" applyFont="1" applyFill="1" applyBorder="1" applyAlignment="1" applyProtection="1">
      <alignment horizontal="right" wrapText="1"/>
      <protection locked="0"/>
    </xf>
    <xf numFmtId="169" fontId="13" fillId="5" borderId="207" xfId="129" applyNumberFormat="1" applyFont="1" applyFill="1" applyBorder="1" applyAlignment="1">
      <alignment horizontal="right" wrapText="1"/>
    </xf>
    <xf numFmtId="169" fontId="44" fillId="5" borderId="207" xfId="129" applyNumberFormat="1" applyFont="1" applyFill="1" applyBorder="1" applyAlignment="1" applyProtection="1">
      <alignment horizontal="right" wrapText="1"/>
      <protection locked="0"/>
    </xf>
    <xf numFmtId="0" fontId="44" fillId="5" borderId="207" xfId="0" applyFont="1" applyFill="1" applyBorder="1" applyAlignment="1" applyProtection="1">
      <alignment horizontal="center"/>
      <protection locked="0"/>
    </xf>
    <xf numFmtId="3" fontId="13" fillId="5" borderId="207" xfId="129" applyNumberFormat="1" applyFont="1" applyFill="1" applyBorder="1" applyAlignment="1">
      <alignment wrapText="1"/>
    </xf>
    <xf numFmtId="3" fontId="13" fillId="5" borderId="208" xfId="129" applyNumberFormat="1" applyFont="1" applyFill="1" applyBorder="1"/>
    <xf numFmtId="0" fontId="8" fillId="7" borderId="201" xfId="0" applyFont="1" applyFill="1" applyBorder="1" applyProtection="1">
      <protection locked="0"/>
    </xf>
    <xf numFmtId="0" fontId="8" fillId="13" borderId="201" xfId="0" applyFont="1" applyFill="1" applyBorder="1" applyAlignment="1">
      <alignment wrapText="1"/>
    </xf>
    <xf numFmtId="0" fontId="8" fillId="7" borderId="211" xfId="0" applyFont="1" applyFill="1" applyBorder="1" applyProtection="1">
      <protection locked="0"/>
    </xf>
    <xf numFmtId="1" fontId="8" fillId="7" borderId="211" xfId="0" applyNumberFormat="1" applyFont="1" applyFill="1" applyBorder="1" applyProtection="1">
      <protection locked="0"/>
    </xf>
    <xf numFmtId="169" fontId="8" fillId="7" borderId="211" xfId="129" applyNumberFormat="1" applyFont="1" applyFill="1" applyBorder="1" applyAlignment="1" applyProtection="1">
      <alignment horizontal="right" wrapText="1"/>
      <protection locked="0"/>
    </xf>
    <xf numFmtId="169" fontId="8" fillId="7" borderId="211" xfId="129" applyNumberFormat="1" applyFont="1" applyFill="1" applyBorder="1" applyAlignment="1">
      <alignment horizontal="right" wrapText="1"/>
    </xf>
    <xf numFmtId="1" fontId="8" fillId="7" borderId="211" xfId="0" applyNumberFormat="1" applyFont="1" applyFill="1" applyBorder="1"/>
    <xf numFmtId="3" fontId="8" fillId="7" borderId="199" xfId="129" applyNumberFormat="1" applyFont="1" applyFill="1" applyBorder="1" applyAlignment="1">
      <alignment wrapText="1"/>
    </xf>
    <xf numFmtId="3" fontId="8" fillId="7" borderId="212" xfId="129" applyNumberFormat="1" applyFont="1" applyFill="1" applyBorder="1"/>
    <xf numFmtId="0" fontId="44" fillId="13" borderId="216" xfId="0" applyFont="1" applyFill="1" applyBorder="1"/>
    <xf numFmtId="0" fontId="44" fillId="7" borderId="218" xfId="0" applyFont="1" applyFill="1" applyBorder="1"/>
    <xf numFmtId="1" fontId="44" fillId="7" borderId="218" xfId="0" applyNumberFormat="1" applyFont="1" applyFill="1" applyBorder="1" applyAlignment="1">
      <alignment horizontal="right"/>
    </xf>
    <xf numFmtId="169" fontId="44" fillId="7" borderId="218" xfId="129" applyNumberFormat="1" applyFont="1" applyFill="1" applyBorder="1" applyAlignment="1">
      <alignment horizontal="right" wrapText="1"/>
    </xf>
    <xf numFmtId="1" fontId="44" fillId="7" borderId="218" xfId="0" applyNumberFormat="1" applyFont="1" applyFill="1" applyBorder="1"/>
    <xf numFmtId="3" fontId="44" fillId="7" borderId="219" xfId="129" applyNumberFormat="1" applyFont="1" applyFill="1" applyBorder="1" applyAlignment="1">
      <alignment wrapText="1"/>
    </xf>
    <xf numFmtId="0" fontId="17" fillId="5" borderId="209" xfId="0" applyFont="1" applyFill="1" applyBorder="1"/>
    <xf numFmtId="0" fontId="8" fillId="7" borderId="220" xfId="0" applyFont="1" applyFill="1" applyBorder="1" applyProtection="1">
      <protection locked="0"/>
    </xf>
    <xf numFmtId="0" fontId="8" fillId="13" borderId="119" xfId="0" applyFont="1" applyFill="1" applyBorder="1" applyAlignment="1">
      <alignment wrapText="1"/>
    </xf>
    <xf numFmtId="3" fontId="8" fillId="7" borderId="198" xfId="129" applyNumberFormat="1" applyFont="1" applyFill="1" applyBorder="1" applyAlignment="1">
      <alignment wrapText="1"/>
    </xf>
    <xf numFmtId="3" fontId="8" fillId="7" borderId="116" xfId="129" applyNumberFormat="1" applyFont="1" applyFill="1" applyBorder="1"/>
    <xf numFmtId="0" fontId="8" fillId="7" borderId="119" xfId="0" applyFont="1" applyFill="1" applyBorder="1" applyProtection="1">
      <protection locked="0"/>
    </xf>
    <xf numFmtId="3" fontId="8" fillId="7" borderId="3" xfId="129" applyNumberFormat="1" applyFont="1" applyFill="1" applyBorder="1" applyAlignment="1">
      <alignment wrapText="1"/>
    </xf>
    <xf numFmtId="3" fontId="8" fillId="7" borderId="7" xfId="129" applyNumberFormat="1" applyFont="1" applyFill="1" applyBorder="1" applyAlignment="1">
      <alignment wrapText="1"/>
    </xf>
    <xf numFmtId="0" fontId="8" fillId="7" borderId="120" xfId="0" applyFont="1" applyFill="1" applyBorder="1" applyProtection="1">
      <protection locked="0"/>
    </xf>
    <xf numFmtId="0" fontId="44" fillId="7" borderId="121" xfId="0" applyFont="1" applyFill="1" applyBorder="1"/>
    <xf numFmtId="0" fontId="44" fillId="13" borderId="121" xfId="0" applyFont="1" applyFill="1" applyBorder="1"/>
    <xf numFmtId="0" fontId="44" fillId="7" borderId="2" xfId="0" applyFont="1" applyFill="1" applyBorder="1"/>
    <xf numFmtId="1" fontId="44" fillId="7" borderId="2" xfId="0" applyNumberFormat="1" applyFont="1" applyFill="1" applyBorder="1" applyAlignment="1">
      <alignment horizontal="right"/>
    </xf>
    <xf numFmtId="169" fontId="44" fillId="7" borderId="2" xfId="129" applyNumberFormat="1" applyFont="1" applyFill="1" applyBorder="1" applyAlignment="1">
      <alignment horizontal="right" wrapText="1"/>
    </xf>
    <xf numFmtId="1" fontId="44" fillId="7" borderId="2" xfId="0" applyNumberFormat="1" applyFont="1" applyFill="1" applyBorder="1"/>
    <xf numFmtId="3" fontId="44" fillId="7" borderId="4" xfId="129" applyNumberFormat="1" applyFont="1" applyFill="1" applyBorder="1" applyAlignment="1">
      <alignment wrapText="1"/>
    </xf>
    <xf numFmtId="3" fontId="44" fillId="7" borderId="221" xfId="129" applyNumberFormat="1" applyFont="1" applyFill="1" applyBorder="1"/>
    <xf numFmtId="0" fontId="44" fillId="12" borderId="222" xfId="0" applyFont="1" applyFill="1" applyBorder="1"/>
    <xf numFmtId="169" fontId="13" fillId="12" borderId="207" xfId="129" applyNumberFormat="1" applyFont="1" applyFill="1" applyBorder="1" applyAlignment="1">
      <alignment horizontal="right" wrapText="1"/>
    </xf>
    <xf numFmtId="3" fontId="13" fillId="12" borderId="207" xfId="129" applyNumberFormat="1" applyFont="1" applyFill="1" applyBorder="1" applyAlignment="1">
      <alignment wrapText="1"/>
    </xf>
    <xf numFmtId="3" fontId="13" fillId="12" borderId="208" xfId="129" applyNumberFormat="1" applyFont="1" applyFill="1" applyBorder="1"/>
    <xf numFmtId="0" fontId="17" fillId="5" borderId="220" xfId="0" applyFont="1" applyFill="1" applyBorder="1" applyProtection="1">
      <protection locked="0"/>
    </xf>
    <xf numFmtId="0" fontId="44" fillId="13" borderId="220" xfId="0" applyFont="1" applyFill="1" applyBorder="1"/>
    <xf numFmtId="0" fontId="13" fillId="5" borderId="198" xfId="0" applyFont="1" applyFill="1" applyBorder="1" applyProtection="1">
      <protection locked="0"/>
    </xf>
    <xf numFmtId="1" fontId="13" fillId="5" borderId="198" xfId="0" applyNumberFormat="1" applyFont="1" applyFill="1" applyBorder="1" applyProtection="1">
      <protection locked="0"/>
    </xf>
    <xf numFmtId="169" fontId="13" fillId="5" borderId="198" xfId="129" applyNumberFormat="1" applyFont="1" applyFill="1" applyBorder="1" applyAlignment="1" applyProtection="1">
      <alignment horizontal="right" wrapText="1"/>
      <protection locked="0"/>
    </xf>
    <xf numFmtId="169" fontId="13" fillId="5" borderId="198" xfId="129" applyNumberFormat="1" applyFont="1" applyFill="1" applyBorder="1" applyAlignment="1">
      <alignment horizontal="right" wrapText="1"/>
    </xf>
    <xf numFmtId="169" fontId="44" fillId="5" borderId="198" xfId="129" applyNumberFormat="1" applyFont="1" applyFill="1" applyBorder="1" applyAlignment="1" applyProtection="1">
      <alignment horizontal="right" wrapText="1"/>
      <protection locked="0"/>
    </xf>
    <xf numFmtId="0" fontId="44" fillId="5" borderId="198" xfId="0" applyFont="1" applyFill="1" applyBorder="1" applyAlignment="1" applyProtection="1">
      <alignment horizontal="center"/>
      <protection locked="0"/>
    </xf>
    <xf numFmtId="1" fontId="13" fillId="5" borderId="198" xfId="0" applyNumberFormat="1" applyFont="1" applyFill="1" applyBorder="1"/>
    <xf numFmtId="169" fontId="44" fillId="5" borderId="198" xfId="129" applyNumberFormat="1" applyFont="1" applyFill="1" applyBorder="1" applyAlignment="1">
      <alignment horizontal="right" wrapText="1"/>
    </xf>
    <xf numFmtId="3" fontId="13" fillId="5" borderId="198" xfId="129" applyNumberFormat="1" applyFont="1" applyFill="1" applyBorder="1" applyAlignment="1">
      <alignment wrapText="1"/>
    </xf>
    <xf numFmtId="3" fontId="13" fillId="5" borderId="213" xfId="129" applyNumberFormat="1" applyFont="1" applyFill="1" applyBorder="1"/>
    <xf numFmtId="0" fontId="17" fillId="5" borderId="120" xfId="0" applyFont="1" applyFill="1" applyBorder="1" applyProtection="1">
      <protection locked="0"/>
    </xf>
    <xf numFmtId="0" fontId="44" fillId="13" borderId="3" xfId="0" applyFont="1" applyFill="1" applyBorder="1"/>
    <xf numFmtId="0" fontId="13" fillId="5" borderId="3" xfId="0" applyFont="1" applyFill="1" applyBorder="1" applyProtection="1">
      <protection locked="0"/>
    </xf>
    <xf numFmtId="1" fontId="13" fillId="5" borderId="3" xfId="0" applyNumberFormat="1" applyFont="1" applyFill="1" applyBorder="1" applyProtection="1">
      <protection locked="0"/>
    </xf>
    <xf numFmtId="169" fontId="13" fillId="5" borderId="3" xfId="129" applyNumberFormat="1" applyFont="1" applyFill="1" applyBorder="1" applyAlignment="1" applyProtection="1">
      <alignment horizontal="right" wrapText="1"/>
      <protection locked="0"/>
    </xf>
    <xf numFmtId="169" fontId="13" fillId="5" borderId="3" xfId="129" applyNumberFormat="1" applyFont="1" applyFill="1" applyBorder="1" applyAlignment="1">
      <alignment horizontal="right" wrapText="1"/>
    </xf>
    <xf numFmtId="169" fontId="44" fillId="5" borderId="3" xfId="129" applyNumberFormat="1" applyFont="1" applyFill="1" applyBorder="1" applyAlignment="1" applyProtection="1">
      <alignment horizontal="right" wrapText="1"/>
      <protection locked="0"/>
    </xf>
    <xf numFmtId="0" fontId="44" fillId="5" borderId="3" xfId="0" applyFont="1" applyFill="1" applyBorder="1" applyAlignment="1" applyProtection="1">
      <alignment horizontal="center"/>
      <protection locked="0"/>
    </xf>
    <xf numFmtId="1" fontId="13" fillId="5" borderId="3" xfId="0" applyNumberFormat="1" applyFont="1" applyFill="1" applyBorder="1"/>
    <xf numFmtId="169" fontId="44" fillId="5" borderId="3" xfId="129" applyNumberFormat="1" applyFont="1" applyFill="1" applyBorder="1" applyAlignment="1">
      <alignment horizontal="right" wrapText="1"/>
    </xf>
    <xf numFmtId="3" fontId="13" fillId="5" borderId="3" xfId="129" applyNumberFormat="1" applyFont="1" applyFill="1" applyBorder="1" applyAlignment="1">
      <alignment wrapText="1"/>
    </xf>
    <xf numFmtId="3" fontId="13" fillId="5" borderId="215" xfId="129" applyNumberFormat="1" applyFont="1" applyFill="1" applyBorder="1"/>
    <xf numFmtId="0" fontId="44" fillId="7" borderId="120" xfId="0" applyFont="1" applyFill="1" applyBorder="1"/>
    <xf numFmtId="3" fontId="44" fillId="7" borderId="215" xfId="129" applyNumberFormat="1" applyFont="1" applyFill="1" applyBorder="1"/>
    <xf numFmtId="0" fontId="17" fillId="5" borderId="220" xfId="0" applyFont="1" applyFill="1" applyBorder="1"/>
    <xf numFmtId="0" fontId="15" fillId="7" borderId="220" xfId="8" applyFont="1" applyFill="1" applyBorder="1" applyAlignment="1" applyProtection="1">
      <alignment wrapText="1"/>
      <protection locked="0"/>
    </xf>
    <xf numFmtId="0" fontId="8" fillId="13" borderId="220" xfId="0" applyFont="1" applyFill="1" applyBorder="1" applyAlignment="1">
      <alignment wrapText="1"/>
    </xf>
    <xf numFmtId="1" fontId="8" fillId="7" borderId="220" xfId="0" applyNumberFormat="1" applyFont="1" applyFill="1" applyBorder="1" applyProtection="1">
      <protection locked="0"/>
    </xf>
    <xf numFmtId="169" fontId="8" fillId="7" borderId="220" xfId="129" applyNumberFormat="1" applyFont="1" applyFill="1" applyBorder="1" applyAlignment="1" applyProtection="1">
      <alignment horizontal="right" wrapText="1"/>
      <protection locked="0"/>
    </xf>
    <xf numFmtId="169" fontId="8" fillId="7" borderId="220" xfId="129" applyNumberFormat="1" applyFont="1" applyFill="1" applyBorder="1" applyAlignment="1">
      <alignment horizontal="right" wrapText="1"/>
    </xf>
    <xf numFmtId="1" fontId="8" fillId="7" borderId="220" xfId="0" applyNumberFormat="1" applyFont="1" applyFill="1" applyBorder="1"/>
    <xf numFmtId="3" fontId="8" fillId="7" borderId="220" xfId="129" applyNumberFormat="1" applyFont="1" applyFill="1" applyBorder="1" applyAlignment="1">
      <alignment wrapText="1"/>
    </xf>
    <xf numFmtId="3" fontId="8" fillId="7" borderId="124" xfId="129" applyNumberFormat="1" applyFont="1" applyFill="1" applyBorder="1"/>
    <xf numFmtId="0" fontId="15" fillId="7" borderId="120" xfId="8" applyFont="1" applyFill="1" applyBorder="1" applyAlignment="1" applyProtection="1">
      <alignment wrapText="1"/>
      <protection locked="0"/>
    </xf>
    <xf numFmtId="0" fontId="8" fillId="13" borderId="120" xfId="0" applyFont="1" applyFill="1" applyBorder="1" applyAlignment="1">
      <alignment wrapText="1"/>
    </xf>
    <xf numFmtId="1" fontId="8" fillId="7" borderId="120" xfId="0" applyNumberFormat="1" applyFont="1" applyFill="1" applyBorder="1" applyProtection="1">
      <protection locked="0"/>
    </xf>
    <xf numFmtId="169" fontId="8" fillId="7" borderId="120" xfId="129" applyNumberFormat="1" applyFont="1" applyFill="1" applyBorder="1" applyAlignment="1" applyProtection="1">
      <alignment horizontal="right" wrapText="1"/>
      <protection locked="0"/>
    </xf>
    <xf numFmtId="169" fontId="8" fillId="7" borderId="120" xfId="129" applyNumberFormat="1" applyFont="1" applyFill="1" applyBorder="1" applyAlignment="1">
      <alignment horizontal="right" wrapText="1"/>
    </xf>
    <xf numFmtId="1" fontId="8" fillId="7" borderId="120" xfId="0" applyNumberFormat="1" applyFont="1" applyFill="1" applyBorder="1"/>
    <xf numFmtId="3" fontId="8" fillId="7" borderId="120" xfId="129" applyNumberFormat="1" applyFont="1" applyFill="1" applyBorder="1" applyAlignment="1">
      <alignment wrapText="1"/>
    </xf>
    <xf numFmtId="3" fontId="8" fillId="7" borderId="123" xfId="129" applyNumberFormat="1" applyFont="1" applyFill="1" applyBorder="1"/>
    <xf numFmtId="1" fontId="44" fillId="7" borderId="204" xfId="0" applyNumberFormat="1" applyFont="1" applyFill="1" applyBorder="1" applyAlignment="1">
      <alignment horizontal="right"/>
    </xf>
    <xf numFmtId="169" fontId="44" fillId="7" borderId="209" xfId="129" applyNumberFormat="1" applyFont="1" applyFill="1" applyBorder="1" applyAlignment="1">
      <alignment horizontal="right" wrapText="1"/>
    </xf>
    <xf numFmtId="169" fontId="44" fillId="7" borderId="120" xfId="129" applyNumberFormat="1" applyFont="1" applyFill="1" applyBorder="1" applyAlignment="1">
      <alignment horizontal="right" wrapText="1"/>
    </xf>
    <xf numFmtId="0" fontId="44" fillId="7" borderId="204" xfId="0" applyFont="1" applyFill="1" applyBorder="1"/>
    <xf numFmtId="1" fontId="44" fillId="7" borderId="209" xfId="0" applyNumberFormat="1" applyFont="1" applyFill="1" applyBorder="1"/>
    <xf numFmtId="3" fontId="44" fillId="7" borderId="209" xfId="129" applyNumberFormat="1" applyFont="1" applyFill="1" applyBorder="1" applyAlignment="1">
      <alignment wrapText="1"/>
    </xf>
    <xf numFmtId="3" fontId="44" fillId="7" borderId="117" xfId="129" applyNumberFormat="1" applyFont="1" applyFill="1" applyBorder="1"/>
    <xf numFmtId="0" fontId="17" fillId="5" borderId="201" xfId="0" applyFont="1" applyFill="1" applyBorder="1"/>
    <xf numFmtId="0" fontId="44" fillId="4" borderId="222" xfId="0" applyFont="1" applyFill="1" applyBorder="1"/>
    <xf numFmtId="0" fontId="44" fillId="14" borderId="206" xfId="0" applyFont="1" applyFill="1" applyBorder="1"/>
    <xf numFmtId="0" fontId="13" fillId="4" borderId="207" xfId="0" applyFont="1" applyFill="1" applyBorder="1" applyProtection="1">
      <protection locked="0"/>
    </xf>
    <xf numFmtId="1" fontId="13" fillId="4" borderId="207" xfId="0" applyNumberFormat="1" applyFont="1" applyFill="1" applyBorder="1" applyProtection="1">
      <protection locked="0"/>
    </xf>
    <xf numFmtId="164" fontId="13" fillId="4" borderId="207" xfId="129" applyFont="1" applyFill="1" applyBorder="1" applyProtection="1">
      <protection locked="0"/>
    </xf>
    <xf numFmtId="164" fontId="13" fillId="4" borderId="207" xfId="129" applyFont="1" applyFill="1" applyBorder="1"/>
    <xf numFmtId="164" fontId="44" fillId="4" borderId="207" xfId="129" applyFont="1" applyFill="1" applyBorder="1" applyAlignment="1" applyProtection="1">
      <alignment horizontal="center"/>
      <protection locked="0"/>
    </xf>
    <xf numFmtId="0" fontId="44" fillId="4" borderId="207" xfId="0" applyFont="1" applyFill="1" applyBorder="1" applyAlignment="1" applyProtection="1">
      <alignment horizontal="center"/>
      <protection locked="0"/>
    </xf>
    <xf numFmtId="164" fontId="13" fillId="4" borderId="208" xfId="129" applyFont="1" applyFill="1" applyBorder="1"/>
    <xf numFmtId="0" fontId="44" fillId="14" borderId="201" xfId="0" applyFont="1" applyFill="1" applyBorder="1"/>
    <xf numFmtId="164" fontId="13" fillId="5" borderId="211" xfId="129" applyFont="1" applyFill="1" applyBorder="1" applyProtection="1">
      <protection locked="0"/>
    </xf>
    <xf numFmtId="164" fontId="13" fillId="5" borderId="211" xfId="129" applyFont="1" applyFill="1" applyBorder="1"/>
    <xf numFmtId="164" fontId="44" fillId="5" borderId="211" xfId="129" applyFont="1" applyFill="1" applyBorder="1" applyAlignment="1" applyProtection="1">
      <alignment horizontal="center"/>
      <protection locked="0"/>
    </xf>
    <xf numFmtId="164" fontId="44" fillId="5" borderId="211" xfId="129" applyFont="1" applyFill="1" applyBorder="1" applyAlignment="1">
      <alignment horizontal="center"/>
    </xf>
    <xf numFmtId="164" fontId="13" fillId="5" borderId="212" xfId="129" applyFont="1" applyFill="1" applyBorder="1"/>
    <xf numFmtId="0" fontId="44" fillId="14" borderId="120" xfId="0" applyFont="1" applyFill="1" applyBorder="1"/>
    <xf numFmtId="164" fontId="44" fillId="7" borderId="209" xfId="129" applyFont="1" applyFill="1" applyBorder="1"/>
    <xf numFmtId="164" fontId="44" fillId="7" borderId="120" xfId="129" applyFont="1" applyFill="1" applyBorder="1"/>
    <xf numFmtId="164" fontId="44" fillId="7" borderId="3" xfId="129" applyFont="1" applyFill="1" applyBorder="1"/>
    <xf numFmtId="164" fontId="44" fillId="7" borderId="117" xfId="129" applyFont="1" applyFill="1" applyBorder="1"/>
    <xf numFmtId="0" fontId="44" fillId="4" borderId="206" xfId="0" applyFont="1" applyFill="1" applyBorder="1"/>
    <xf numFmtId="0" fontId="44" fillId="5" borderId="207" xfId="0" applyFont="1" applyFill="1" applyBorder="1"/>
    <xf numFmtId="164" fontId="13" fillId="5" borderId="207" xfId="129" applyFont="1" applyFill="1" applyBorder="1" applyProtection="1">
      <protection locked="0"/>
    </xf>
    <xf numFmtId="164" fontId="13" fillId="5" borderId="207" xfId="129" applyFont="1" applyFill="1" applyBorder="1"/>
    <xf numFmtId="164" fontId="44" fillId="5" borderId="207" xfId="129" applyFont="1" applyFill="1" applyBorder="1" applyAlignment="1" applyProtection="1">
      <alignment horizontal="center"/>
      <protection locked="0"/>
    </xf>
    <xf numFmtId="164" fontId="13" fillId="5" borderId="208" xfId="129" applyFont="1" applyFill="1" applyBorder="1"/>
    <xf numFmtId="0" fontId="8" fillId="7" borderId="119" xfId="0" applyFont="1" applyFill="1" applyBorder="1" applyAlignment="1" applyProtection="1">
      <alignment wrapText="1"/>
      <protection locked="0"/>
    </xf>
    <xf numFmtId="164" fontId="8" fillId="7" borderId="7" xfId="129" applyFont="1" applyFill="1" applyBorder="1" applyProtection="1">
      <protection locked="0"/>
    </xf>
    <xf numFmtId="164" fontId="8" fillId="7" borderId="7" xfId="129" applyFont="1" applyFill="1" applyBorder="1"/>
    <xf numFmtId="164" fontId="8" fillId="7" borderId="116" xfId="129" applyFont="1" applyFill="1" applyBorder="1"/>
    <xf numFmtId="0" fontId="44" fillId="7" borderId="8" xfId="0" applyFont="1" applyFill="1" applyBorder="1"/>
    <xf numFmtId="164" fontId="44" fillId="7" borderId="1" xfId="129" applyFont="1" applyFill="1" applyBorder="1"/>
    <xf numFmtId="164" fontId="44" fillId="7" borderId="6" xfId="129" applyFont="1" applyFill="1" applyBorder="1"/>
    <xf numFmtId="164" fontId="44" fillId="7" borderId="223" xfId="129" applyFont="1" applyFill="1" applyBorder="1"/>
    <xf numFmtId="164" fontId="44" fillId="7" borderId="2" xfId="129" applyFont="1" applyFill="1" applyBorder="1"/>
    <xf numFmtId="164" fontId="44" fillId="7" borderId="4" xfId="129" applyFont="1" applyFill="1" applyBorder="1"/>
    <xf numFmtId="164" fontId="44" fillId="7" borderId="221" xfId="129" applyFont="1" applyFill="1" applyBorder="1"/>
    <xf numFmtId="0" fontId="44" fillId="5" borderId="207" xfId="0" applyFont="1" applyFill="1" applyBorder="1" applyProtection="1">
      <protection locked="0"/>
    </xf>
    <xf numFmtId="164" fontId="44" fillId="7" borderId="218" xfId="129" applyFont="1" applyFill="1" applyBorder="1"/>
    <xf numFmtId="164" fontId="44" fillId="7" borderId="219" xfId="129" applyFont="1" applyFill="1" applyBorder="1"/>
    <xf numFmtId="164" fontId="44" fillId="7" borderId="217" xfId="129" applyFont="1" applyFill="1" applyBorder="1"/>
    <xf numFmtId="0" fontId="44" fillId="4" borderId="224" xfId="0" applyFont="1" applyFill="1" applyBorder="1"/>
    <xf numFmtId="0" fontId="44" fillId="14" borderId="206" xfId="0" applyFont="1" applyFill="1" applyBorder="1" applyProtection="1">
      <protection locked="0"/>
    </xf>
    <xf numFmtId="0" fontId="44" fillId="14" borderId="220" xfId="0" applyFont="1" applyFill="1" applyBorder="1" applyProtection="1">
      <protection locked="0"/>
    </xf>
    <xf numFmtId="164" fontId="13" fillId="5" borderId="198" xfId="129" applyFont="1" applyFill="1" applyBorder="1" applyProtection="1">
      <protection locked="0"/>
    </xf>
    <xf numFmtId="164" fontId="13" fillId="5" borderId="198" xfId="129" applyFont="1" applyFill="1" applyBorder="1"/>
    <xf numFmtId="164" fontId="44" fillId="5" borderId="198" xfId="129" applyFont="1" applyFill="1" applyBorder="1" applyAlignment="1" applyProtection="1">
      <alignment horizontal="center"/>
      <protection locked="0"/>
    </xf>
    <xf numFmtId="164" fontId="44" fillId="5" borderId="198" xfId="129" applyFont="1" applyFill="1" applyBorder="1" applyAlignment="1">
      <alignment horizontal="center"/>
    </xf>
    <xf numFmtId="164" fontId="13" fillId="5" borderId="116" xfId="129" applyFont="1" applyFill="1" applyBorder="1"/>
    <xf numFmtId="0" fontId="17" fillId="5" borderId="119" xfId="0" applyFont="1" applyFill="1" applyBorder="1" applyProtection="1">
      <protection locked="0"/>
    </xf>
    <xf numFmtId="0" fontId="44" fillId="14" borderId="119" xfId="0" applyFont="1" applyFill="1" applyBorder="1" applyProtection="1">
      <protection locked="0"/>
    </xf>
    <xf numFmtId="0" fontId="13" fillId="5" borderId="7" xfId="0" applyFont="1" applyFill="1" applyBorder="1" applyProtection="1">
      <protection locked="0"/>
    </xf>
    <xf numFmtId="1" fontId="13" fillId="5" borderId="7" xfId="0" applyNumberFormat="1" applyFont="1" applyFill="1" applyBorder="1" applyProtection="1">
      <protection locked="0"/>
    </xf>
    <xf numFmtId="164" fontId="13" fillId="5" borderId="7" xfId="129" applyFont="1" applyFill="1" applyBorder="1" applyProtection="1">
      <protection locked="0"/>
    </xf>
    <xf numFmtId="164" fontId="13" fillId="5" borderId="7" xfId="129" applyFont="1" applyFill="1" applyBorder="1"/>
    <xf numFmtId="164" fontId="44" fillId="5" borderId="7" xfId="129" applyFont="1" applyFill="1" applyBorder="1" applyAlignment="1" applyProtection="1">
      <alignment horizontal="center"/>
      <protection locked="0"/>
    </xf>
    <xf numFmtId="0" fontId="44" fillId="5" borderId="7" xfId="0" applyFont="1" applyFill="1" applyBorder="1" applyAlignment="1" applyProtection="1">
      <alignment horizontal="center"/>
      <protection locked="0"/>
    </xf>
    <xf numFmtId="1" fontId="13" fillId="5" borderId="7" xfId="0" applyNumberFormat="1" applyFont="1" applyFill="1" applyBorder="1"/>
    <xf numFmtId="164" fontId="44" fillId="5" borderId="7" xfId="129" applyFont="1" applyFill="1" applyBorder="1" applyAlignment="1">
      <alignment horizontal="center"/>
    </xf>
    <xf numFmtId="0" fontId="44" fillId="14" borderId="120" xfId="0" applyFont="1" applyFill="1" applyBorder="1" applyProtection="1">
      <protection locked="0"/>
    </xf>
    <xf numFmtId="164" fontId="13" fillId="5" borderId="3" xfId="129" applyFont="1" applyFill="1" applyBorder="1" applyProtection="1">
      <protection locked="0"/>
    </xf>
    <xf numFmtId="164" fontId="13" fillId="5" borderId="3" xfId="129" applyFont="1" applyFill="1" applyBorder="1"/>
    <xf numFmtId="164" fontId="44" fillId="5" borderId="3" xfId="129" applyFont="1" applyFill="1" applyBorder="1" applyAlignment="1" applyProtection="1">
      <alignment horizontal="center"/>
      <protection locked="0"/>
    </xf>
    <xf numFmtId="164" fontId="44" fillId="5" borderId="3" xfId="129" applyFont="1" applyFill="1" applyBorder="1" applyAlignment="1">
      <alignment horizontal="center"/>
    </xf>
    <xf numFmtId="164" fontId="13" fillId="5" borderId="123" xfId="129" applyFont="1" applyFill="1" applyBorder="1"/>
    <xf numFmtId="0" fontId="44" fillId="14" borderId="209" xfId="0" applyFont="1" applyFill="1" applyBorder="1"/>
    <xf numFmtId="164" fontId="44" fillId="7" borderId="204" xfId="129" applyFont="1" applyFill="1" applyBorder="1"/>
    <xf numFmtId="1" fontId="44" fillId="7" borderId="204" xfId="0" applyNumberFormat="1" applyFont="1" applyFill="1" applyBorder="1"/>
    <xf numFmtId="164" fontId="44" fillId="7" borderId="225" xfId="129" applyFont="1" applyFill="1" applyBorder="1"/>
    <xf numFmtId="164" fontId="44" fillId="7" borderId="210" xfId="129" applyFont="1" applyFill="1" applyBorder="1"/>
    <xf numFmtId="0" fontId="11" fillId="6" borderId="106" xfId="4" applyFont="1" applyFill="1" applyBorder="1" applyAlignment="1" applyProtection="1">
      <alignment horizontal="center" vertical="center" wrapText="1"/>
    </xf>
    <xf numFmtId="0" fontId="11" fillId="6" borderId="107" xfId="4" applyFont="1" applyFill="1" applyBorder="1" applyAlignment="1" applyProtection="1">
      <alignment horizontal="center" vertical="center" wrapText="1"/>
    </xf>
    <xf numFmtId="0" fontId="11" fillId="6" borderId="108" xfId="4" applyFont="1" applyFill="1" applyBorder="1" applyAlignment="1" applyProtection="1">
      <alignment horizontal="center" vertical="center" wrapText="1"/>
    </xf>
    <xf numFmtId="0" fontId="8" fillId="7" borderId="1" xfId="0" applyFont="1" applyFill="1" applyBorder="1" applyAlignment="1" applyProtection="1">
      <alignment horizontal="center" vertical="center"/>
    </xf>
    <xf numFmtId="0" fontId="10" fillId="7" borderId="1" xfId="0" applyFont="1" applyFill="1" applyBorder="1" applyAlignment="1" applyProtection="1">
      <alignment horizontal="center" vertical="center" wrapText="1"/>
    </xf>
    <xf numFmtId="1" fontId="10" fillId="0" borderId="6" xfId="0" applyNumberFormat="1" applyFont="1" applyBorder="1" applyAlignment="1" applyProtection="1">
      <alignment horizontal="center"/>
    </xf>
    <xf numFmtId="1" fontId="10" fillId="0" borderId="27" xfId="0" applyNumberFormat="1" applyFont="1" applyBorder="1" applyAlignment="1" applyProtection="1">
      <alignment horizontal="center"/>
    </xf>
    <xf numFmtId="1" fontId="10" fillId="0" borderId="8" xfId="0" applyNumberFormat="1" applyFont="1" applyBorder="1" applyAlignment="1" applyProtection="1">
      <alignment horizontal="center"/>
    </xf>
    <xf numFmtId="1" fontId="29" fillId="0" borderId="6" xfId="0" applyNumberFormat="1" applyFont="1" applyBorder="1" applyAlignment="1" applyProtection="1">
      <alignment horizontal="center" vertical="center"/>
    </xf>
    <xf numFmtId="1" fontId="29" fillId="0" borderId="27" xfId="0" applyNumberFormat="1" applyFont="1" applyBorder="1" applyAlignment="1" applyProtection="1">
      <alignment horizontal="center" vertical="center"/>
    </xf>
    <xf numFmtId="1" fontId="29" fillId="0" borderId="8" xfId="0" applyNumberFormat="1" applyFont="1" applyBorder="1" applyAlignment="1" applyProtection="1">
      <alignment horizontal="center" vertical="center"/>
    </xf>
    <xf numFmtId="0" fontId="10" fillId="7" borderId="6" xfId="0" applyFont="1" applyFill="1" applyBorder="1" applyAlignment="1" applyProtection="1">
      <alignment horizontal="center" vertical="center" wrapText="1"/>
    </xf>
    <xf numFmtId="0" fontId="10" fillId="7" borderId="27" xfId="0" applyFont="1" applyFill="1" applyBorder="1" applyAlignment="1" applyProtection="1">
      <alignment horizontal="center" vertical="center" wrapText="1"/>
    </xf>
    <xf numFmtId="0" fontId="10" fillId="7" borderId="8" xfId="0" applyFont="1" applyFill="1" applyBorder="1" applyAlignment="1" applyProtection="1">
      <alignment horizontal="center" vertical="center" wrapText="1"/>
    </xf>
    <xf numFmtId="0" fontId="11" fillId="9" borderId="92" xfId="0" applyFont="1" applyFill="1" applyBorder="1" applyAlignment="1" applyProtection="1">
      <alignment horizontal="center" vertical="center"/>
      <protection locked="0"/>
    </xf>
    <xf numFmtId="0" fontId="11" fillId="9" borderId="77" xfId="0" applyFont="1" applyFill="1" applyBorder="1" applyAlignment="1" applyProtection="1">
      <alignment horizontal="center" vertical="center"/>
      <protection locked="0"/>
    </xf>
    <xf numFmtId="0" fontId="11" fillId="9" borderId="79"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27" xfId="0" applyFont="1" applyFill="1" applyBorder="1" applyAlignment="1" applyProtection="1">
      <alignment horizontal="center" vertical="center"/>
      <protection locked="0"/>
    </xf>
    <xf numFmtId="0" fontId="8" fillId="7" borderId="8" xfId="0" applyFont="1" applyFill="1" applyBorder="1" applyAlignment="1" applyProtection="1">
      <alignment horizontal="center" vertical="center"/>
      <protection locked="0"/>
    </xf>
    <xf numFmtId="0" fontId="10" fillId="7" borderId="0" xfId="0" applyFont="1" applyFill="1" applyAlignment="1" applyProtection="1">
      <alignment horizontal="center"/>
    </xf>
    <xf numFmtId="0" fontId="8" fillId="7" borderId="1" xfId="0" applyFont="1" applyFill="1" applyBorder="1" applyAlignment="1" applyProtection="1">
      <alignment horizontal="center" vertical="center"/>
      <protection locked="0"/>
    </xf>
    <xf numFmtId="0" fontId="11" fillId="9" borderId="63" xfId="0" applyFont="1" applyFill="1" applyBorder="1" applyAlignment="1" applyProtection="1">
      <alignment horizontal="center" vertical="center"/>
      <protection locked="0"/>
    </xf>
    <xf numFmtId="0" fontId="11" fillId="9" borderId="75" xfId="0" applyFont="1" applyFill="1" applyBorder="1" applyAlignment="1" applyProtection="1">
      <alignment horizontal="center" vertical="center"/>
      <protection locked="0"/>
    </xf>
    <xf numFmtId="0" fontId="10" fillId="7" borderId="6" xfId="0" applyFont="1" applyFill="1" applyBorder="1" applyAlignment="1" applyProtection="1">
      <alignment horizontal="center" vertical="center"/>
    </xf>
    <xf numFmtId="0" fontId="10" fillId="7" borderId="27" xfId="0" applyFont="1" applyFill="1" applyBorder="1" applyAlignment="1" applyProtection="1">
      <alignment horizontal="center" vertical="center"/>
    </xf>
    <xf numFmtId="0" fontId="10" fillId="7" borderId="8" xfId="0" applyFont="1" applyFill="1" applyBorder="1" applyAlignment="1" applyProtection="1">
      <alignment horizontal="center" vertical="center"/>
    </xf>
    <xf numFmtId="0" fontId="11" fillId="9" borderId="63" xfId="0" applyFont="1" applyFill="1" applyBorder="1" applyAlignment="1" applyProtection="1">
      <alignment horizontal="center" vertical="center" wrapText="1"/>
      <protection locked="0"/>
    </xf>
    <xf numFmtId="0" fontId="11" fillId="9" borderId="75" xfId="0" applyFont="1" applyFill="1" applyBorder="1" applyAlignment="1" applyProtection="1">
      <alignment horizontal="center" vertical="center" wrapText="1"/>
      <protection locked="0"/>
    </xf>
    <xf numFmtId="0" fontId="11" fillId="9" borderId="73" xfId="0" applyFont="1" applyFill="1" applyBorder="1" applyAlignment="1" applyProtection="1">
      <alignment horizontal="center" vertical="center" wrapText="1"/>
      <protection locked="0"/>
    </xf>
    <xf numFmtId="0" fontId="9" fillId="12" borderId="197" xfId="0" applyFont="1" applyFill="1" applyBorder="1" applyAlignment="1" applyProtection="1">
      <alignment horizontal="center" vertical="center"/>
      <protection locked="0"/>
    </xf>
    <xf numFmtId="0" fontId="9" fillId="12" borderId="118" xfId="0" applyFont="1" applyFill="1" applyBorder="1" applyAlignment="1" applyProtection="1">
      <alignment horizontal="center" vertical="center"/>
      <protection locked="0"/>
    </xf>
    <xf numFmtId="0" fontId="9" fillId="12" borderId="198" xfId="0" applyFont="1" applyFill="1" applyBorder="1" applyAlignment="1" applyProtection="1">
      <alignment horizontal="center" vertical="center" wrapText="1"/>
      <protection locked="0"/>
    </xf>
    <xf numFmtId="0" fontId="9" fillId="12" borderId="7" xfId="0" applyFont="1" applyFill="1" applyBorder="1" applyAlignment="1" applyProtection="1">
      <alignment horizontal="center" vertical="center" wrapText="1"/>
      <protection locked="0"/>
    </xf>
    <xf numFmtId="0" fontId="9" fillId="12" borderId="199" xfId="0" applyFont="1" applyFill="1" applyBorder="1" applyAlignment="1" applyProtection="1">
      <alignment horizontal="center" vertical="center"/>
      <protection locked="0"/>
    </xf>
    <xf numFmtId="0" fontId="9" fillId="12" borderId="200" xfId="0" applyFont="1" applyFill="1" applyBorder="1" applyAlignment="1" applyProtection="1">
      <alignment horizontal="center" vertical="center"/>
      <protection locked="0"/>
    </xf>
    <xf numFmtId="0" fontId="9" fillId="12" borderId="201" xfId="0" applyFont="1" applyFill="1" applyBorder="1" applyAlignment="1" applyProtection="1">
      <alignment horizontal="center" vertical="center"/>
      <protection locked="0"/>
    </xf>
    <xf numFmtId="0" fontId="9" fillId="12" borderId="202"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wrapText="1"/>
      <protection locked="0"/>
    </xf>
    <xf numFmtId="0" fontId="9" fillId="12" borderId="7" xfId="0" applyFont="1" applyFill="1" applyBorder="1" applyAlignment="1" applyProtection="1">
      <alignment horizontal="center" wrapText="1"/>
      <protection locked="0"/>
    </xf>
    <xf numFmtId="0" fontId="9" fillId="12" borderId="6" xfId="0" applyFont="1" applyFill="1" applyBorder="1" applyAlignment="1" applyProtection="1">
      <alignment horizontal="center" vertical="center"/>
      <protection locked="0"/>
    </xf>
    <xf numFmtId="0" fontId="9" fillId="12" borderId="8" xfId="0" applyFont="1" applyFill="1" applyBorder="1" applyAlignment="1" applyProtection="1">
      <alignment horizontal="center" vertical="center"/>
      <protection locked="0"/>
    </xf>
    <xf numFmtId="0" fontId="9" fillId="12" borderId="6" xfId="0" applyFont="1" applyFill="1" applyBorder="1" applyAlignment="1" applyProtection="1">
      <alignment horizontal="left" vertical="center"/>
      <protection locked="0"/>
    </xf>
    <xf numFmtId="0" fontId="9" fillId="12" borderId="8" xfId="0" applyFont="1" applyFill="1" applyBorder="1" applyAlignment="1" applyProtection="1">
      <alignment horizontal="left" vertical="center"/>
      <protection locked="0"/>
    </xf>
    <xf numFmtId="0" fontId="10" fillId="7" borderId="0" xfId="0" applyFont="1" applyFill="1" applyAlignment="1">
      <alignment horizontal="center"/>
    </xf>
    <xf numFmtId="0" fontId="10" fillId="7" borderId="2" xfId="0" applyFont="1" applyFill="1" applyBorder="1" applyAlignment="1" applyProtection="1">
      <alignment horizontal="center" vertical="center"/>
      <protection locked="0"/>
    </xf>
    <xf numFmtId="0" fontId="10" fillId="7" borderId="3" xfId="0" applyFont="1" applyFill="1" applyBorder="1" applyAlignment="1" applyProtection="1">
      <alignment horizontal="center" vertical="center" wrapText="1"/>
      <protection locked="0"/>
    </xf>
    <xf numFmtId="0" fontId="10" fillId="7" borderId="1" xfId="0" applyFont="1" applyFill="1" applyBorder="1" applyAlignment="1">
      <alignment horizontal="left" vertical="center"/>
    </xf>
    <xf numFmtId="49" fontId="11" fillId="9" borderId="32" xfId="0" applyNumberFormat="1" applyFont="1" applyFill="1" applyBorder="1" applyAlignment="1" applyProtection="1">
      <alignment horizontal="center" vertical="center" wrapText="1"/>
      <protection locked="0"/>
    </xf>
    <xf numFmtId="49" fontId="11" fillId="9" borderId="33" xfId="0" applyNumberFormat="1" applyFont="1" applyFill="1" applyBorder="1" applyAlignment="1" applyProtection="1">
      <alignment horizontal="center" vertical="center" wrapText="1"/>
      <protection locked="0"/>
    </xf>
    <xf numFmtId="49" fontId="11" fillId="9" borderId="34" xfId="0" applyNumberFormat="1" applyFont="1" applyFill="1" applyBorder="1" applyAlignment="1" applyProtection="1">
      <alignment horizontal="center" vertical="center" wrapText="1"/>
      <protection locked="0"/>
    </xf>
    <xf numFmtId="49" fontId="11" fillId="9" borderId="10" xfId="0" applyNumberFormat="1" applyFont="1" applyFill="1" applyBorder="1" applyAlignment="1" applyProtection="1">
      <alignment horizontal="center" vertical="center" wrapText="1"/>
      <protection locked="0"/>
    </xf>
    <xf numFmtId="49" fontId="11" fillId="9" borderId="30" xfId="0"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49" fontId="11" fillId="9" borderId="31" xfId="0" applyNumberFormat="1" applyFont="1" applyFill="1" applyBorder="1" applyAlignment="1" applyProtection="1">
      <alignment horizontal="center" vertical="center"/>
      <protection locked="0"/>
    </xf>
    <xf numFmtId="49" fontId="11" fillId="9" borderId="28"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2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166" fontId="11" fillId="6" borderId="68" xfId="1" applyNumberFormat="1" applyFont="1" applyFill="1" applyBorder="1" applyAlignment="1" applyProtection="1">
      <alignment horizontal="center" vertical="center" wrapText="1"/>
      <protection locked="0"/>
    </xf>
    <xf numFmtId="166" fontId="11" fillId="6" borderId="193" xfId="1" applyNumberFormat="1" applyFont="1" applyFill="1" applyBorder="1" applyAlignment="1" applyProtection="1">
      <alignment horizontal="center" vertical="center" wrapText="1"/>
      <protection locked="0"/>
    </xf>
    <xf numFmtId="166" fontId="11" fillId="6" borderId="194" xfId="1" applyNumberFormat="1" applyFont="1" applyFill="1" applyBorder="1" applyAlignment="1" applyProtection="1">
      <alignment horizontal="center" vertical="center" wrapText="1"/>
      <protection locked="0"/>
    </xf>
    <xf numFmtId="166" fontId="11" fillId="6" borderId="71" xfId="1" applyNumberFormat="1" applyFont="1" applyFill="1" applyBorder="1" applyAlignment="1" applyProtection="1">
      <alignment horizontal="center" vertical="center" wrapText="1"/>
      <protection locked="0"/>
    </xf>
    <xf numFmtId="166" fontId="11" fillId="6" borderId="28" xfId="1" applyNumberFormat="1" applyFont="1" applyFill="1" applyBorder="1" applyAlignment="1" applyProtection="1">
      <alignment horizontal="center" vertical="center" wrapText="1"/>
      <protection locked="0"/>
    </xf>
    <xf numFmtId="166" fontId="11" fillId="6" borderId="15" xfId="1" applyNumberFormat="1" applyFont="1" applyFill="1" applyBorder="1" applyAlignment="1" applyProtection="1">
      <alignment horizontal="center" vertical="center" wrapText="1"/>
      <protection locked="0"/>
    </xf>
    <xf numFmtId="49" fontId="11" fillId="9" borderId="10" xfId="0" applyNumberFormat="1" applyFont="1" applyFill="1" applyBorder="1" applyAlignment="1" applyProtection="1">
      <alignment horizontal="center" vertical="center"/>
      <protection locked="0"/>
    </xf>
    <xf numFmtId="49" fontId="11" fillId="9" borderId="30" xfId="0" applyNumberFormat="1" applyFont="1" applyFill="1" applyBorder="1" applyAlignment="1" applyProtection="1">
      <alignment horizontal="center" vertical="center"/>
      <protection locked="0"/>
    </xf>
    <xf numFmtId="0" fontId="9" fillId="7" borderId="0" xfId="0" applyFont="1" applyFill="1" applyAlignment="1" applyProtection="1">
      <alignment horizontal="center"/>
    </xf>
    <xf numFmtId="0" fontId="11" fillId="9" borderId="31" xfId="0" applyFont="1" applyFill="1" applyBorder="1" applyAlignment="1" applyProtection="1">
      <alignment horizontal="center" vertical="center"/>
      <protection locked="0"/>
    </xf>
    <xf numFmtId="0" fontId="11" fillId="9" borderId="28" xfId="0" applyFont="1" applyFill="1" applyBorder="1" applyAlignment="1" applyProtection="1">
      <alignment horizontal="center" vertical="center"/>
      <protection locked="0"/>
    </xf>
    <xf numFmtId="0" fontId="11" fillId="9" borderId="24" xfId="0" applyFont="1" applyFill="1" applyBorder="1" applyAlignment="1" applyProtection="1">
      <alignment horizontal="center" vertical="center"/>
      <protection locked="0"/>
    </xf>
    <xf numFmtId="0" fontId="11" fillId="9" borderId="21" xfId="0" applyFont="1" applyFill="1" applyBorder="1" applyAlignment="1" applyProtection="1">
      <alignment horizontal="center" vertical="center"/>
      <protection locked="0"/>
    </xf>
    <xf numFmtId="0" fontId="11" fillId="9" borderId="72" xfId="0" applyFont="1" applyFill="1" applyBorder="1" applyAlignment="1" applyProtection="1">
      <alignment horizontal="center" vertical="center" wrapText="1"/>
      <protection locked="0"/>
    </xf>
    <xf numFmtId="0" fontId="11" fillId="9" borderId="11" xfId="0" applyFont="1" applyFill="1" applyBorder="1" applyAlignment="1" applyProtection="1">
      <alignment horizontal="center" vertical="center" wrapText="1"/>
      <protection locked="0"/>
    </xf>
    <xf numFmtId="0" fontId="11" fillId="9" borderId="30"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xf>
    <xf numFmtId="0" fontId="11" fillId="9" borderId="31" xfId="0" applyFont="1" applyFill="1" applyBorder="1" applyAlignment="1" applyProtection="1">
      <alignment horizontal="center" vertical="center" wrapText="1"/>
      <protection locked="0"/>
    </xf>
    <xf numFmtId="0" fontId="11" fillId="9" borderId="28" xfId="0" applyFont="1" applyFill="1" applyBorder="1" applyAlignment="1" applyProtection="1">
      <alignment horizontal="center" vertical="center" wrapText="1"/>
      <protection locked="0"/>
    </xf>
    <xf numFmtId="0" fontId="11" fillId="9" borderId="15" xfId="0" applyFont="1" applyFill="1" applyBorder="1" applyAlignment="1" applyProtection="1">
      <alignment horizontal="center" vertical="center" wrapText="1"/>
      <protection locked="0"/>
    </xf>
    <xf numFmtId="49" fontId="10" fillId="0" borderId="6" xfId="0" applyNumberFormat="1" applyFont="1" applyBorder="1" applyAlignment="1" applyProtection="1">
      <alignment horizontal="center" vertical="center" wrapText="1"/>
    </xf>
    <xf numFmtId="49" fontId="10" fillId="0" borderId="27" xfId="0" applyNumberFormat="1" applyFont="1" applyBorder="1" applyAlignment="1" applyProtection="1">
      <alignment horizontal="center" vertical="center" wrapText="1"/>
    </xf>
    <xf numFmtId="49" fontId="10" fillId="0" borderId="8"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xf>
    <xf numFmtId="49" fontId="10" fillId="0" borderId="27" xfId="0" applyNumberFormat="1" applyFont="1" applyBorder="1" applyAlignment="1" applyProtection="1">
      <alignment horizontal="center" vertical="center"/>
    </xf>
    <xf numFmtId="49" fontId="10" fillId="0" borderId="8" xfId="0" applyNumberFormat="1" applyFont="1" applyBorder="1" applyAlignment="1" applyProtection="1">
      <alignment horizontal="center" vertical="center"/>
    </xf>
    <xf numFmtId="164" fontId="18" fillId="5" borderId="116" xfId="129" applyFont="1" applyFill="1" applyBorder="1" applyAlignment="1" applyProtection="1">
      <alignment horizontal="center" vertical="center"/>
    </xf>
    <xf numFmtId="164" fontId="18" fillId="5" borderId="123" xfId="129" applyFont="1" applyFill="1" applyBorder="1" applyAlignment="1" applyProtection="1">
      <alignment horizontal="center" vertical="center"/>
    </xf>
    <xf numFmtId="0" fontId="11" fillId="6" borderId="125" xfId="0" applyFont="1" applyFill="1" applyBorder="1" applyAlignment="1" applyProtection="1">
      <alignment horizontal="center" vertical="center"/>
    </xf>
    <xf numFmtId="0" fontId="11" fillId="6" borderId="139" xfId="0" applyFont="1" applyFill="1" applyBorder="1" applyAlignment="1" applyProtection="1">
      <alignment horizontal="center" vertical="center"/>
    </xf>
    <xf numFmtId="0" fontId="37" fillId="3" borderId="125" xfId="0" applyNumberFormat="1" applyFont="1" applyFill="1" applyBorder="1" applyAlignment="1" applyProtection="1">
      <alignment horizontal="center" vertical="center" wrapText="1"/>
    </xf>
    <xf numFmtId="0" fontId="37" fillId="3" borderId="138" xfId="0" applyNumberFormat="1" applyFont="1" applyFill="1" applyBorder="1" applyAlignment="1" applyProtection="1">
      <alignment horizontal="center" vertical="center" wrapText="1"/>
    </xf>
    <xf numFmtId="0" fontId="37" fillId="3" borderId="139" xfId="0" applyNumberFormat="1" applyFont="1" applyFill="1" applyBorder="1" applyAlignment="1" applyProtection="1">
      <alignment horizontal="center" vertical="center" wrapText="1"/>
    </xf>
    <xf numFmtId="1" fontId="18" fillId="0" borderId="10" xfId="0" applyNumberFormat="1" applyFont="1" applyFill="1" applyBorder="1" applyAlignment="1" applyProtection="1">
      <alignment horizontal="center" vertical="center"/>
    </xf>
    <xf numFmtId="1" fontId="18" fillId="0" borderId="150" xfId="0" applyNumberFormat="1" applyFont="1" applyFill="1" applyBorder="1" applyAlignment="1" applyProtection="1">
      <alignment horizontal="center" vertical="center"/>
    </xf>
    <xf numFmtId="0" fontId="18" fillId="0" borderId="127" xfId="0" applyNumberFormat="1" applyFont="1" applyFill="1" applyBorder="1" applyAlignment="1" applyProtection="1">
      <alignment horizontal="left" vertical="center"/>
    </xf>
    <xf numFmtId="0" fontId="18" fillId="0" borderId="130" xfId="0" applyNumberFormat="1" applyFont="1" applyFill="1" applyBorder="1" applyAlignment="1" applyProtection="1">
      <alignment horizontal="left" vertical="center"/>
    </xf>
    <xf numFmtId="164" fontId="18" fillId="7" borderId="169" xfId="129" applyFont="1" applyFill="1" applyBorder="1" applyAlignment="1" applyProtection="1">
      <alignment horizontal="center" vertical="center"/>
      <protection locked="0"/>
    </xf>
    <xf numFmtId="164" fontId="18" fillId="7" borderId="172" xfId="129" applyFont="1" applyFill="1" applyBorder="1" applyAlignment="1" applyProtection="1">
      <alignment horizontal="center" vertical="center"/>
      <protection locked="0"/>
    </xf>
    <xf numFmtId="164" fontId="18" fillId="7" borderId="165" xfId="129" applyFont="1" applyFill="1" applyBorder="1" applyAlignment="1" applyProtection="1">
      <alignment horizontal="center" vertical="center"/>
      <protection locked="0"/>
    </xf>
    <xf numFmtId="164" fontId="18" fillId="7" borderId="166" xfId="129" applyFont="1" applyFill="1" applyBorder="1" applyAlignment="1" applyProtection="1">
      <alignment horizontal="center" vertical="center"/>
      <protection locked="0"/>
    </xf>
    <xf numFmtId="164" fontId="18" fillId="5" borderId="127" xfId="129" applyFont="1" applyFill="1" applyBorder="1" applyAlignment="1" applyProtection="1">
      <alignment horizontal="center" vertical="center"/>
    </xf>
    <xf numFmtId="164" fontId="18" fillId="5" borderId="130" xfId="129" applyFont="1" applyFill="1" applyBorder="1" applyAlignment="1" applyProtection="1">
      <alignment horizontal="center" vertical="center"/>
    </xf>
    <xf numFmtId="0" fontId="11" fillId="6" borderId="137" xfId="0" applyFont="1" applyFill="1" applyBorder="1" applyAlignment="1" applyProtection="1">
      <alignment horizontal="center" vertical="center"/>
    </xf>
    <xf numFmtId="0" fontId="11" fillId="6" borderId="138" xfId="0" applyFont="1" applyFill="1" applyBorder="1" applyAlignment="1" applyProtection="1">
      <alignment horizontal="center" vertical="center"/>
    </xf>
    <xf numFmtId="0" fontId="8" fillId="0" borderId="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37" fontId="13" fillId="0" borderId="6" xfId="130" applyFont="1" applyBorder="1" applyAlignment="1" applyProtection="1">
      <alignment horizontal="center" vertical="center"/>
    </xf>
    <xf numFmtId="37" fontId="13" fillId="0" borderId="27" xfId="130" applyFont="1" applyBorder="1" applyAlignment="1" applyProtection="1">
      <alignment horizontal="center" vertical="center"/>
    </xf>
    <xf numFmtId="37" fontId="13" fillId="0" borderId="8" xfId="13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8" xfId="0" applyFont="1" applyBorder="1" applyAlignment="1" applyProtection="1">
      <alignment horizontal="center" vertical="center"/>
    </xf>
    <xf numFmtId="1" fontId="10" fillId="0" borderId="1" xfId="0" applyNumberFormat="1" applyFont="1" applyBorder="1" applyAlignment="1" applyProtection="1">
      <alignment horizontal="center"/>
    </xf>
    <xf numFmtId="1" fontId="10" fillId="0" borderId="1" xfId="0" applyNumberFormat="1" applyFont="1" applyBorder="1" applyAlignment="1" applyProtection="1">
      <alignment horizontal="center" vertical="center"/>
    </xf>
    <xf numFmtId="164" fontId="18" fillId="6" borderId="151" xfId="129" applyFont="1" applyFill="1" applyBorder="1" applyAlignment="1" applyProtection="1">
      <alignment horizontal="center" vertical="center"/>
    </xf>
    <xf numFmtId="164" fontId="18" fillId="6" borderId="154" xfId="129" applyFont="1" applyFill="1" applyBorder="1" applyAlignment="1" applyProtection="1">
      <alignment horizontal="center" vertical="center"/>
    </xf>
    <xf numFmtId="164" fontId="18" fillId="5" borderId="135" xfId="129" applyFont="1" applyFill="1" applyBorder="1" applyAlignment="1" applyProtection="1">
      <alignment horizontal="center" vertical="center"/>
    </xf>
    <xf numFmtId="1" fontId="18" fillId="0" borderId="129" xfId="0" applyNumberFormat="1" applyFont="1" applyFill="1" applyBorder="1" applyAlignment="1" applyProtection="1">
      <alignment horizontal="center" vertical="center"/>
    </xf>
    <xf numFmtId="1" fontId="18" fillId="0" borderId="131" xfId="0" applyNumberFormat="1" applyFont="1" applyFill="1" applyBorder="1" applyAlignment="1" applyProtection="1">
      <alignment horizontal="center" vertical="center"/>
    </xf>
    <xf numFmtId="0" fontId="18" fillId="0" borderId="175" xfId="0" applyNumberFormat="1" applyFont="1" applyFill="1" applyBorder="1" applyAlignment="1" applyProtection="1">
      <alignment horizontal="center" vertical="center"/>
    </xf>
    <xf numFmtId="0" fontId="18" fillId="0" borderId="150" xfId="0" applyNumberFormat="1" applyFont="1" applyFill="1" applyBorder="1" applyAlignment="1" applyProtection="1">
      <alignment horizontal="center" vertical="center"/>
    </xf>
    <xf numFmtId="164" fontId="18" fillId="7" borderId="170" xfId="129" applyFont="1" applyFill="1" applyBorder="1" applyAlignment="1" applyProtection="1">
      <alignment horizontal="center" vertical="center"/>
      <protection locked="0"/>
    </xf>
    <xf numFmtId="164" fontId="18" fillId="7" borderId="163" xfId="129" applyFont="1" applyFill="1" applyBorder="1" applyAlignment="1" applyProtection="1">
      <alignment horizontal="center" vertical="center"/>
      <protection locked="0"/>
    </xf>
    <xf numFmtId="164" fontId="18" fillId="5" borderId="128" xfId="129" applyFont="1" applyFill="1" applyBorder="1" applyAlignment="1" applyProtection="1">
      <alignment horizontal="center" vertical="center"/>
    </xf>
    <xf numFmtId="164" fontId="17" fillId="6" borderId="163" xfId="129" applyFont="1" applyFill="1" applyBorder="1" applyAlignment="1" applyProtection="1">
      <alignment horizontal="center" vertical="center" wrapText="1"/>
    </xf>
    <xf numFmtId="164" fontId="17" fillId="6" borderId="166" xfId="129" applyFont="1" applyFill="1" applyBorder="1" applyAlignment="1" applyProtection="1">
      <alignment horizontal="center" vertical="center" wrapText="1"/>
    </xf>
    <xf numFmtId="164" fontId="17" fillId="7" borderId="152" xfId="129" applyFont="1" applyFill="1" applyBorder="1" applyAlignment="1" applyProtection="1">
      <alignment horizontal="center" vertical="center" wrapText="1"/>
      <protection locked="0"/>
    </xf>
    <xf numFmtId="164" fontId="17" fillId="7" borderId="154" xfId="129" applyFont="1" applyFill="1" applyBorder="1" applyAlignment="1" applyProtection="1">
      <alignment horizontal="center" vertical="center" wrapText="1"/>
      <protection locked="0"/>
    </xf>
    <xf numFmtId="164" fontId="17" fillId="7" borderId="135" xfId="129" applyFont="1" applyFill="1" applyBorder="1" applyAlignment="1" applyProtection="1">
      <alignment horizontal="center" vertical="center" wrapText="1"/>
      <protection locked="0"/>
    </xf>
    <xf numFmtId="164" fontId="17" fillId="7" borderId="123" xfId="129" applyFont="1" applyFill="1" applyBorder="1" applyAlignment="1" applyProtection="1">
      <alignment horizontal="center" vertical="center" wrapText="1"/>
      <protection locked="0"/>
    </xf>
    <xf numFmtId="164" fontId="17" fillId="7" borderId="163" xfId="129" applyFont="1" applyFill="1" applyBorder="1" applyAlignment="1" applyProtection="1">
      <alignment horizontal="center" vertical="center" wrapText="1"/>
      <protection locked="0"/>
    </xf>
    <xf numFmtId="164" fontId="17" fillId="7" borderId="166" xfId="129" applyFont="1" applyFill="1" applyBorder="1" applyAlignment="1" applyProtection="1">
      <alignment horizontal="center" vertical="center" wrapText="1"/>
      <protection locked="0"/>
    </xf>
    <xf numFmtId="164" fontId="18" fillId="6" borderId="163" xfId="129" applyFont="1" applyFill="1" applyBorder="1" applyAlignment="1" applyProtection="1">
      <alignment horizontal="center" vertical="center"/>
    </xf>
    <xf numFmtId="164" fontId="18" fillId="6" borderId="166" xfId="129" applyFont="1" applyFill="1" applyBorder="1" applyAlignment="1" applyProtection="1">
      <alignment horizontal="center" vertical="center"/>
    </xf>
    <xf numFmtId="164" fontId="18" fillId="6" borderId="135" xfId="129" applyFont="1" applyFill="1" applyBorder="1" applyAlignment="1" applyProtection="1">
      <alignment horizontal="center" vertical="center"/>
    </xf>
    <xf numFmtId="164" fontId="18" fillId="6" borderId="123" xfId="129" applyFont="1" applyFill="1" applyBorder="1" applyAlignment="1" applyProtection="1">
      <alignment horizontal="center" vertical="center"/>
    </xf>
    <xf numFmtId="0" fontId="18" fillId="0" borderId="175" xfId="0" applyNumberFormat="1" applyFont="1" applyFill="1" applyBorder="1" applyAlignment="1" applyProtection="1">
      <alignment horizontal="left" vertical="center"/>
    </xf>
    <xf numFmtId="0" fontId="18" fillId="0" borderId="150" xfId="0" applyNumberFormat="1" applyFont="1" applyFill="1" applyBorder="1" applyAlignment="1" applyProtection="1">
      <alignment horizontal="left" vertical="center"/>
    </xf>
    <xf numFmtId="164" fontId="18" fillId="7" borderId="170" xfId="129" applyFont="1" applyFill="1" applyBorder="1" applyAlignment="1" applyProtection="1">
      <alignment horizontal="center" vertical="center"/>
    </xf>
    <xf numFmtId="164" fontId="18" fillId="7" borderId="172" xfId="129" applyFont="1" applyFill="1" applyBorder="1" applyAlignment="1" applyProtection="1">
      <alignment horizontal="center" vertical="center"/>
    </xf>
    <xf numFmtId="164" fontId="18" fillId="7" borderId="163" xfId="129" applyFont="1" applyFill="1" applyBorder="1" applyAlignment="1" applyProtection="1">
      <alignment horizontal="center" vertical="center"/>
    </xf>
    <xf numFmtId="164" fontId="18" fillId="7" borderId="166" xfId="129" applyFont="1" applyFill="1" applyBorder="1" applyAlignment="1" applyProtection="1">
      <alignment horizontal="center" vertical="center"/>
    </xf>
    <xf numFmtId="164" fontId="18" fillId="6" borderId="170" xfId="129" applyFont="1" applyFill="1" applyBorder="1" applyAlignment="1" applyProtection="1">
      <alignment horizontal="center" vertical="center"/>
    </xf>
    <xf numFmtId="164" fontId="18" fillId="6" borderId="172" xfId="129" applyFont="1" applyFill="1" applyBorder="1" applyAlignment="1" applyProtection="1">
      <alignment horizontal="center" vertical="center"/>
    </xf>
    <xf numFmtId="164" fontId="17" fillId="7" borderId="157" xfId="129" applyFont="1" applyFill="1" applyBorder="1" applyAlignment="1" applyProtection="1">
      <alignment horizontal="center" vertical="center" wrapText="1"/>
      <protection locked="0"/>
    </xf>
    <xf numFmtId="164" fontId="17" fillId="7" borderId="160" xfId="129" applyFont="1" applyFill="1" applyBorder="1" applyAlignment="1" applyProtection="1">
      <alignment horizontal="center" vertical="center" wrapText="1"/>
      <protection locked="0"/>
    </xf>
    <xf numFmtId="164" fontId="18" fillId="7" borderId="135" xfId="129" applyFont="1" applyFill="1" applyBorder="1" applyAlignment="1" applyProtection="1">
      <alignment horizontal="center" vertical="center"/>
      <protection locked="0"/>
    </xf>
    <xf numFmtId="164" fontId="18" fillId="7" borderId="123" xfId="129" applyFont="1" applyFill="1" applyBorder="1" applyAlignment="1" applyProtection="1">
      <alignment horizontal="center" vertical="center"/>
      <protection locked="0"/>
    </xf>
    <xf numFmtId="164" fontId="18" fillId="7" borderId="141" xfId="129" applyFont="1" applyFill="1" applyBorder="1" applyAlignment="1" applyProtection="1">
      <alignment horizontal="center" vertical="center"/>
      <protection locked="0"/>
    </xf>
    <xf numFmtId="164" fontId="18" fillId="7" borderId="140" xfId="129" applyFont="1" applyFill="1" applyBorder="1" applyAlignment="1" applyProtection="1">
      <alignment horizontal="center" vertical="center"/>
      <protection locked="0"/>
    </xf>
    <xf numFmtId="164" fontId="18" fillId="6" borderId="152" xfId="129" applyFont="1" applyFill="1" applyBorder="1" applyAlignment="1" applyProtection="1">
      <alignment horizontal="center" vertical="center"/>
    </xf>
    <xf numFmtId="164" fontId="18" fillId="7" borderId="158" xfId="129" applyFont="1" applyFill="1" applyBorder="1" applyAlignment="1" applyProtection="1">
      <alignment horizontal="center" vertical="center"/>
      <protection locked="0"/>
    </xf>
    <xf numFmtId="164" fontId="18" fillId="7" borderId="160" xfId="129" applyFont="1" applyFill="1" applyBorder="1" applyAlignment="1" applyProtection="1">
      <alignment horizontal="center" vertical="center"/>
      <protection locked="0"/>
    </xf>
    <xf numFmtId="164" fontId="18" fillId="5" borderId="117" xfId="129" applyFont="1" applyFill="1" applyBorder="1" applyAlignment="1" applyProtection="1">
      <alignment horizontal="center" vertical="center"/>
    </xf>
    <xf numFmtId="1" fontId="18" fillId="0" borderId="176" xfId="0" applyNumberFormat="1" applyFont="1" applyFill="1" applyBorder="1" applyAlignment="1" applyProtection="1">
      <alignment horizontal="center" vertical="center"/>
    </xf>
    <xf numFmtId="0" fontId="18" fillId="0" borderId="177" xfId="0" applyNumberFormat="1" applyFont="1" applyFill="1" applyBorder="1" applyAlignment="1" applyProtection="1">
      <alignment horizontal="left" vertical="center"/>
    </xf>
    <xf numFmtId="164" fontId="18" fillId="7" borderId="171" xfId="129" applyFont="1" applyFill="1" applyBorder="1" applyAlignment="1" applyProtection="1">
      <alignment horizontal="center" vertical="center"/>
      <protection locked="0"/>
    </xf>
    <xf numFmtId="164" fontId="18" fillId="7" borderId="164" xfId="129" applyFont="1" applyFill="1" applyBorder="1" applyAlignment="1" applyProtection="1">
      <alignment horizontal="center" vertical="center"/>
      <protection locked="0"/>
    </xf>
    <xf numFmtId="164" fontId="18" fillId="5" borderId="144" xfId="129" applyFont="1" applyFill="1" applyBorder="1" applyAlignment="1" applyProtection="1">
      <alignment horizontal="center" vertical="center"/>
    </xf>
    <xf numFmtId="164" fontId="18" fillId="6" borderId="171" xfId="129" applyFont="1" applyFill="1" applyBorder="1" applyAlignment="1" applyProtection="1">
      <alignment horizontal="center" vertical="center"/>
    </xf>
    <xf numFmtId="164" fontId="18" fillId="6" borderId="164" xfId="129" applyFont="1" applyFill="1" applyBorder="1" applyAlignment="1" applyProtection="1">
      <alignment horizontal="center" vertical="center"/>
    </xf>
    <xf numFmtId="164" fontId="18" fillId="6" borderId="165" xfId="129" applyFont="1" applyFill="1" applyBorder="1" applyAlignment="1" applyProtection="1">
      <alignment horizontal="center" vertical="center"/>
    </xf>
    <xf numFmtId="164" fontId="17" fillId="6" borderId="165" xfId="129" applyFont="1" applyFill="1" applyBorder="1" applyAlignment="1" applyProtection="1">
      <alignment horizontal="center" vertical="center"/>
    </xf>
    <xf numFmtId="164" fontId="17" fillId="6" borderId="166" xfId="129" applyFont="1" applyFill="1" applyBorder="1" applyAlignment="1" applyProtection="1">
      <alignment horizontal="center" vertical="center"/>
    </xf>
    <xf numFmtId="164" fontId="18" fillId="7" borderId="116" xfId="129" applyFont="1" applyFill="1" applyBorder="1" applyAlignment="1" applyProtection="1">
      <alignment horizontal="center" vertical="center"/>
      <protection locked="0"/>
    </xf>
    <xf numFmtId="164" fontId="18" fillId="6" borderId="153" xfId="129" applyFont="1" applyFill="1" applyBorder="1" applyAlignment="1" applyProtection="1">
      <alignment horizontal="center" vertical="center"/>
    </xf>
    <xf numFmtId="164" fontId="18" fillId="6" borderId="158" xfId="129" applyFont="1" applyFill="1" applyBorder="1" applyAlignment="1" applyProtection="1">
      <alignment horizontal="center" vertical="center"/>
    </xf>
    <xf numFmtId="164" fontId="18" fillId="6" borderId="159" xfId="129" applyFont="1" applyFill="1" applyBorder="1" applyAlignment="1" applyProtection="1">
      <alignment horizontal="center" vertical="center"/>
    </xf>
    <xf numFmtId="164" fontId="18" fillId="6" borderId="160" xfId="129" applyFont="1" applyFill="1" applyBorder="1" applyAlignment="1" applyProtection="1">
      <alignment horizontal="center" vertical="center"/>
    </xf>
    <xf numFmtId="164" fontId="17" fillId="6" borderId="158" xfId="129" applyFont="1" applyFill="1" applyBorder="1" applyAlignment="1" applyProtection="1">
      <alignment horizontal="center" vertical="center" wrapText="1"/>
    </xf>
    <xf numFmtId="164" fontId="17" fillId="6" borderId="160" xfId="129" applyFont="1" applyFill="1" applyBorder="1" applyAlignment="1" applyProtection="1">
      <alignment horizontal="center" vertical="center" wrapText="1"/>
    </xf>
    <xf numFmtId="164" fontId="17" fillId="6" borderId="151" xfId="129" applyFont="1" applyFill="1" applyBorder="1" applyAlignment="1" applyProtection="1">
      <alignment horizontal="center" vertical="center" wrapText="1"/>
    </xf>
    <xf numFmtId="164" fontId="17" fillId="6" borderId="154" xfId="129" applyFont="1" applyFill="1" applyBorder="1" applyAlignment="1" applyProtection="1">
      <alignment horizontal="center" vertical="center" wrapText="1"/>
    </xf>
    <xf numFmtId="164" fontId="18" fillId="7" borderId="117" xfId="129" applyFont="1" applyFill="1" applyBorder="1" applyAlignment="1" applyProtection="1">
      <alignment horizontal="center" vertical="center"/>
      <protection locked="0"/>
    </xf>
    <xf numFmtId="164" fontId="18" fillId="6" borderId="117" xfId="129" applyFont="1" applyFill="1" applyBorder="1" applyAlignment="1" applyProtection="1">
      <alignment horizontal="center" vertical="center"/>
    </xf>
    <xf numFmtId="164" fontId="39" fillId="6" borderId="141" xfId="129" applyFont="1" applyFill="1" applyBorder="1" applyAlignment="1" applyProtection="1">
      <alignment horizontal="center" vertical="center"/>
    </xf>
    <xf numFmtId="164" fontId="39" fillId="6" borderId="143" xfId="129" applyFont="1" applyFill="1" applyBorder="1" applyAlignment="1" applyProtection="1">
      <alignment horizontal="center" vertical="center"/>
    </xf>
    <xf numFmtId="164" fontId="39" fillId="6" borderId="140" xfId="129" applyFont="1" applyFill="1" applyBorder="1" applyAlignment="1" applyProtection="1">
      <alignment horizontal="center" vertical="center"/>
    </xf>
    <xf numFmtId="164" fontId="18" fillId="6" borderId="141" xfId="129" applyFont="1" applyFill="1" applyBorder="1" applyAlignment="1" applyProtection="1">
      <alignment horizontal="center" vertical="center"/>
    </xf>
    <xf numFmtId="164" fontId="18" fillId="6" borderId="140" xfId="129" applyFont="1" applyFill="1" applyBorder="1" applyAlignment="1" applyProtection="1">
      <alignment horizontal="center" vertical="center"/>
    </xf>
    <xf numFmtId="164" fontId="18" fillId="6" borderId="157" xfId="129" applyFont="1" applyFill="1" applyBorder="1" applyAlignment="1" applyProtection="1">
      <alignment horizontal="center" vertical="center"/>
    </xf>
    <xf numFmtId="164" fontId="18" fillId="6" borderId="116" xfId="129" applyFont="1" applyFill="1" applyBorder="1" applyAlignment="1" applyProtection="1">
      <alignment horizontal="center" vertical="center"/>
    </xf>
    <xf numFmtId="164" fontId="17" fillId="6" borderId="141" xfId="129" applyFont="1" applyFill="1" applyBorder="1" applyAlignment="1" applyProtection="1">
      <alignment horizontal="center" vertical="center" wrapText="1"/>
    </xf>
    <xf numFmtId="164" fontId="17" fillId="6" borderId="140" xfId="129" applyFont="1" applyFill="1" applyBorder="1" applyAlignment="1" applyProtection="1">
      <alignment horizontal="center" vertical="center" wrapText="1"/>
    </xf>
    <xf numFmtId="164" fontId="18" fillId="6" borderId="142" xfId="129" applyFont="1" applyFill="1" applyBorder="1" applyAlignment="1" applyProtection="1">
      <alignment horizontal="center" vertical="center"/>
    </xf>
    <xf numFmtId="0" fontId="18" fillId="0" borderId="88"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left" vertical="center" wrapText="1"/>
    </xf>
    <xf numFmtId="0" fontId="18" fillId="0" borderId="25" xfId="0" applyNumberFormat="1" applyFont="1" applyFill="1" applyBorder="1" applyAlignment="1" applyProtection="1">
      <alignment horizontal="left" vertical="center" wrapText="1"/>
    </xf>
    <xf numFmtId="0" fontId="18" fillId="0" borderId="119" xfId="0" applyNumberFormat="1" applyFont="1" applyFill="1" applyBorder="1" applyAlignment="1" applyProtection="1">
      <alignment horizontal="left" vertical="center" wrapText="1"/>
    </xf>
    <xf numFmtId="0" fontId="18" fillId="7" borderId="25" xfId="0" applyNumberFormat="1" applyFont="1" applyFill="1" applyBorder="1" applyAlignment="1" applyProtection="1">
      <alignment horizontal="left" vertical="center" wrapText="1"/>
    </xf>
    <xf numFmtId="0" fontId="18" fillId="7" borderId="0" xfId="0" applyNumberFormat="1" applyFont="1" applyFill="1" applyBorder="1" applyAlignment="1" applyProtection="1">
      <alignment horizontal="left" vertical="center" wrapText="1"/>
    </xf>
    <xf numFmtId="0" fontId="18" fillId="7" borderId="119" xfId="0" applyNumberFormat="1" applyFont="1" applyFill="1" applyBorder="1" applyAlignment="1" applyProtection="1">
      <alignment horizontal="left" vertical="center" wrapText="1"/>
    </xf>
    <xf numFmtId="0" fontId="18" fillId="0" borderId="105" xfId="0" applyNumberFormat="1" applyFont="1" applyFill="1" applyBorder="1" applyAlignment="1" applyProtection="1">
      <alignment horizontal="left" vertical="center" wrapText="1"/>
    </xf>
    <xf numFmtId="0" fontId="33" fillId="0" borderId="25"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vertical="center" wrapText="1"/>
    </xf>
    <xf numFmtId="0" fontId="18" fillId="0" borderId="188" xfId="0" applyNumberFormat="1" applyFont="1" applyFill="1" applyBorder="1" applyAlignment="1" applyProtection="1">
      <alignment horizontal="left" vertical="center" wrapText="1"/>
    </xf>
    <xf numFmtId="0" fontId="18" fillId="0" borderId="89" xfId="0" applyNumberFormat="1" applyFont="1" applyFill="1" applyBorder="1" applyAlignment="1" applyProtection="1">
      <alignment horizontal="left" vertical="center" wrapText="1"/>
    </xf>
    <xf numFmtId="0" fontId="18" fillId="0" borderId="120" xfId="0" applyNumberFormat="1" applyFont="1" applyFill="1" applyBorder="1" applyAlignment="1" applyProtection="1">
      <alignment horizontal="left" vertical="center" wrapText="1"/>
    </xf>
  </cellXfs>
  <cellStyles count="131">
    <cellStyle name="20% - Énfasis1 2" xfId="2"/>
    <cellStyle name="40% - Énfasis2 2" xfId="6"/>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128" builtinId="8"/>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Millares" xfId="1" builtinId="3"/>
    <cellStyle name="Moneda" xfId="127" builtinId="4"/>
    <cellStyle name="Moneda [0]" xfId="129" builtinId="7"/>
    <cellStyle name="Normal" xfId="0" builtinId="0"/>
    <cellStyle name="Normal 2" xfId="3"/>
    <cellStyle name="Normal 2 2" xfId="4"/>
    <cellStyle name="Normal 2 2 2" xfId="7"/>
    <cellStyle name="Normal 3" xfId="130"/>
    <cellStyle name="Normal 4" xfId="8"/>
    <cellStyle name="Normal 6" xfId="5"/>
  </cellStyles>
  <dxfs count="226">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
      <numFmt numFmtId="171" formatCode="&quot;00&quot;0"/>
    </dxf>
    <dxf>
      <numFmt numFmtId="170" formatCode="&quot;0&quot;0"/>
    </dxf>
    <dxf>
      <numFmt numFmtId="171" formatCode="&quot;0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1" formatCode="&quot;00&quot;0"/>
    </dxf>
    <dxf>
      <numFmt numFmtId="170" formatCode="&quot;0&quot;0"/>
    </dxf>
    <dxf>
      <numFmt numFmtId="170" formatCode="&quot;0&quot;0"/>
    </dxf>
    <dxf>
      <numFmt numFmtId="170" formatCode="&quot;0&quot;0"/>
    </dxf>
  </dxfs>
  <tableStyles count="0" defaultTableStyle="TableStyleMedium2" defaultPivotStyle="PivotStyleLight16"/>
  <colors>
    <mruColors>
      <color rgb="FF8D0B0B"/>
      <color rgb="FF7909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122465</xdr:colOff>
      <xdr:row>17</xdr:row>
      <xdr:rowOff>89959</xdr:rowOff>
    </xdr:from>
    <xdr:to>
      <xdr:col>8</xdr:col>
      <xdr:colOff>1250156</xdr:colOff>
      <xdr:row>18</xdr:row>
      <xdr:rowOff>130969</xdr:rowOff>
    </xdr:to>
    <xdr:sp macro="" textlink="">
      <xdr:nvSpPr>
        <xdr:cNvPr id="2" name="CuadroTexto 1">
          <a:extLst>
            <a:ext uri="{FF2B5EF4-FFF2-40B4-BE49-F238E27FC236}">
              <a16:creationId xmlns:a16="http://schemas.microsoft.com/office/drawing/2014/main" xmlns="" id="{00000000-0008-0000-0100-000002000000}"/>
            </a:ext>
          </a:extLst>
        </xdr:cNvPr>
        <xdr:cNvSpPr txBox="1"/>
      </xdr:nvSpPr>
      <xdr:spPr>
        <a:xfrm>
          <a:off x="1051153" y="3090334"/>
          <a:ext cx="9640659" cy="18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xdr:txBody>
    </xdr:sp>
    <xdr:clientData/>
  </xdr:twoCellAnchor>
  <xdr:twoCellAnchor>
    <xdr:from>
      <xdr:col>3</xdr:col>
      <xdr:colOff>120954</xdr:colOff>
      <xdr:row>13</xdr:row>
      <xdr:rowOff>1</xdr:rowOff>
    </xdr:from>
    <xdr:to>
      <xdr:col>8</xdr:col>
      <xdr:colOff>1236738</xdr:colOff>
      <xdr:row>17</xdr:row>
      <xdr:rowOff>10583</xdr:rowOff>
    </xdr:to>
    <xdr:sp macro="" textlink="">
      <xdr:nvSpPr>
        <xdr:cNvPr id="3" name="CuadroTexto 2">
          <a:extLst>
            <a:ext uri="{FF2B5EF4-FFF2-40B4-BE49-F238E27FC236}">
              <a16:creationId xmlns:a16="http://schemas.microsoft.com/office/drawing/2014/main" xmlns="" id="{00000000-0008-0000-0100-000003000000}"/>
            </a:ext>
          </a:extLst>
        </xdr:cNvPr>
        <xdr:cNvSpPr txBox="1"/>
      </xdr:nvSpPr>
      <xdr:spPr>
        <a:xfrm>
          <a:off x="1049642" y="2428876"/>
          <a:ext cx="9628752" cy="58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a:t>
          </a:r>
          <a:r>
            <a:rPr lang="es-CO" sz="1000" baseline="0">
              <a:solidFill>
                <a:schemeClr val="dk1"/>
              </a:solidFill>
              <a:effectLst/>
              <a:latin typeface="+mn-lt"/>
              <a:ea typeface="+mn-ea"/>
              <a:cs typeface="+mn-cs"/>
            </a:rPr>
            <a:t> 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O LA EXPLICACIÓN DE SU ORIGEN O GENERACIÓN.</a:t>
          </a:r>
          <a:endParaRPr lang="es-CO"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1440397</xdr:colOff>
      <xdr:row>3</xdr:row>
      <xdr:rowOff>63500</xdr:rowOff>
    </xdr:from>
    <xdr:to>
      <xdr:col>13</xdr:col>
      <xdr:colOff>356811</xdr:colOff>
      <xdr:row>5</xdr:row>
      <xdr:rowOff>328084</xdr:rowOff>
    </xdr:to>
    <xdr:grpSp>
      <xdr:nvGrpSpPr>
        <xdr:cNvPr id="2" name="Grupo 1">
          <a:extLst>
            <a:ext uri="{FF2B5EF4-FFF2-40B4-BE49-F238E27FC236}">
              <a16:creationId xmlns:a16="http://schemas.microsoft.com/office/drawing/2014/main" xmlns="" id="{00000000-0008-0000-0300-000002000000}"/>
            </a:ext>
          </a:extLst>
        </xdr:cNvPr>
        <xdr:cNvGrpSpPr/>
      </xdr:nvGrpSpPr>
      <xdr:grpSpPr>
        <a:xfrm>
          <a:off x="13608585" y="492125"/>
          <a:ext cx="9024820" cy="550334"/>
          <a:chOff x="11393715" y="1147536"/>
          <a:chExt cx="10619861" cy="854571"/>
        </a:xfrm>
      </xdr:grpSpPr>
      <xdr:sp macro="" textlink="">
        <xdr:nvSpPr>
          <xdr:cNvPr id="3" name="Recortar rectángulo de esquina diagonal 2">
            <a:extLst>
              <a:ext uri="{FF2B5EF4-FFF2-40B4-BE49-F238E27FC236}">
                <a16:creationId xmlns:a16="http://schemas.microsoft.com/office/drawing/2014/main" xmlns="" id="{00000000-0008-0000-0300-000003000000}"/>
              </a:ext>
            </a:extLst>
          </xdr:cNvPr>
          <xdr:cNvSpPr/>
        </xdr:nvSpPr>
        <xdr:spPr>
          <a:xfrm>
            <a:off x="11393715" y="1147536"/>
            <a:ext cx="10619861" cy="854571"/>
          </a:xfrm>
          <a:prstGeom prst="snip2Diag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sp macro="" textlink="">
        <xdr:nvSpPr>
          <xdr:cNvPr id="4" name="CuadroTexto 3">
            <a:extLst>
              <a:ext uri="{FF2B5EF4-FFF2-40B4-BE49-F238E27FC236}">
                <a16:creationId xmlns:a16="http://schemas.microsoft.com/office/drawing/2014/main" xmlns="" id="{00000000-0008-0000-0300-000004000000}"/>
              </a:ext>
            </a:extLst>
          </xdr:cNvPr>
          <xdr:cNvSpPr txBox="1"/>
        </xdr:nvSpPr>
        <xdr:spPr>
          <a:xfrm>
            <a:off x="12404613" y="1195909"/>
            <a:ext cx="9316356" cy="757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t>INCLUYA EN ESTE FORMULARIO </a:t>
            </a:r>
            <a:r>
              <a:rPr lang="es-CO" sz="1100" b="1" u="sng"/>
              <a:t>LA TOTALIDAD DE LOS GASTOS</a:t>
            </a:r>
            <a:r>
              <a:rPr lang="es-CO" sz="1100"/>
              <a:t> DE LA UNIDAD EJECUTORA,</a:t>
            </a:r>
            <a:r>
              <a:rPr lang="es-CO" sz="1100" baseline="0"/>
              <a:t> INDEPENDIENTEMENTE DEL CONCEPTO DE  INGRESO QUE LOS FINANCIE.</a:t>
            </a:r>
            <a:endParaRPr lang="es-CO" sz="1100"/>
          </a:p>
        </xdr:txBody>
      </xdr:sp>
      <xdr:pic>
        <xdr:nvPicPr>
          <xdr:cNvPr id="5" name="Imagen 4" descr="Resultado de imagen para IMAGEN ADVERTENCIA PN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7487" y="1332075"/>
            <a:ext cx="898209" cy="528980"/>
          </a:xfrm>
          <a:prstGeom prst="rect">
            <a:avLst/>
          </a:prstGeom>
          <a:noFill/>
          <a:extLst>
            <a:ext uri="{909E8E84-426E-40dd-AFC4-6F175D3DCCD1}">
              <a14:hiddenFill xmlns="" xmlns:a14="http://schemas.microsoft.com/office/drawing/2010/main">
                <a:solidFill>
                  <a:srgbClr val="FFFFFF"/>
                </a:solidFill>
              </a14:hiddenFill>
            </a:ext>
          </a:extLst>
        </xdr:spPr>
      </xdr:pic>
    </xdr:grpSp>
    <xdr:clientData/>
  </xdr:twoCellAnchor>
  <xdr:twoCellAnchor>
    <xdr:from>
      <xdr:col>7</xdr:col>
      <xdr:colOff>973667</xdr:colOff>
      <xdr:row>5</xdr:row>
      <xdr:rowOff>423334</xdr:rowOff>
    </xdr:from>
    <xdr:to>
      <xdr:col>14</xdr:col>
      <xdr:colOff>1014488</xdr:colOff>
      <xdr:row>6</xdr:row>
      <xdr:rowOff>95251</xdr:rowOff>
    </xdr:to>
    <xdr:sp macro="" textlink="">
      <xdr:nvSpPr>
        <xdr:cNvPr id="9" name="CuadroTexto 8">
          <a:extLst>
            <a:ext uri="{FF2B5EF4-FFF2-40B4-BE49-F238E27FC236}">
              <a16:creationId xmlns:a16="http://schemas.microsoft.com/office/drawing/2014/main" xmlns="" id="{00000000-0008-0000-0300-000009000000}"/>
            </a:ext>
          </a:extLst>
        </xdr:cNvPr>
        <xdr:cNvSpPr txBox="1"/>
      </xdr:nvSpPr>
      <xdr:spPr>
        <a:xfrm>
          <a:off x="10541000" y="1164167"/>
          <a:ext cx="13153571" cy="148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r>
            <a:rPr lang="es-CO" sz="1050" b="1" baseline="0">
              <a:solidFill>
                <a:schemeClr val="dk1"/>
              </a:solidFill>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7</xdr:col>
      <xdr:colOff>1582964</xdr:colOff>
      <xdr:row>7</xdr:row>
      <xdr:rowOff>2569</xdr:rowOff>
    </xdr:from>
    <xdr:to>
      <xdr:col>14</xdr:col>
      <xdr:colOff>113391</xdr:colOff>
      <xdr:row>11</xdr:row>
      <xdr:rowOff>52916</xdr:rowOff>
    </xdr:to>
    <xdr:sp macro="" textlink="">
      <xdr:nvSpPr>
        <xdr:cNvPr id="6" name="CuadroTexto 5">
          <a:extLst>
            <a:ext uri="{FF2B5EF4-FFF2-40B4-BE49-F238E27FC236}">
              <a16:creationId xmlns:a16="http://schemas.microsoft.com/office/drawing/2014/main" xmlns="" id="{00000000-0008-0000-0300-000006000000}"/>
            </a:ext>
          </a:extLst>
        </xdr:cNvPr>
        <xdr:cNvSpPr txBox="1"/>
      </xdr:nvSpPr>
      <xdr:spPr>
        <a:xfrm>
          <a:off x="11150297" y="1367819"/>
          <a:ext cx="11643177" cy="643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LA COLUMNA </a:t>
          </a:r>
          <a:r>
            <a:rPr lang="es-CO" sz="1000" i="0" u="none"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OBSERVACIONES </a:t>
          </a:r>
          <a:r>
            <a:rPr lang="es-CO" sz="1000" baseline="0">
              <a:solidFill>
                <a:schemeClr val="dk1"/>
              </a:solidFill>
              <a:effectLst/>
              <a:latin typeface="+mn-lt"/>
              <a:ea typeface="+mn-ea"/>
              <a:cs typeface="+mn-cs"/>
            </a:rPr>
            <a:t>PARA REGISTRAR COMENTARIOS, ACLARACIONES, INDICACIONES DE ESTIMACIÓN, AMPLIACIÓN DEL CONCEPTO DE GASTO, PROPÓSITO DE USO DEL RECURSO, ASÍ COMO PARA SOPORTES Y JUSTIFICACIONES QUE CONSIDERE PERTINENTE</a:t>
          </a:r>
          <a:r>
            <a:rPr lang="es-CO" sz="1100" baseline="0">
              <a:solidFill>
                <a:schemeClr val="dk1"/>
              </a:solidFill>
              <a:effectLst/>
              <a:latin typeface="+mn-lt"/>
              <a:ea typeface="+mn-ea"/>
              <a:cs typeface="+mn-cs"/>
            </a:rPr>
            <a:t>.</a:t>
          </a:r>
          <a:endParaRPr lang="es-CO">
            <a:effectLst/>
          </a:endParaRPr>
        </a:p>
        <a:p>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GAP\PRESUPUESTO-MEFP2001\PGN%20en%20armon&#237;a%20con%20MEFP%202001\CCP%20Versi&#243;n%203%20-Anteproyecto%202019\Programaci&#243;n%202019\Formularios%20Anteproyecto%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tion%20Financiera\Presupuesto%20y%20Tesorer&#237;a\Presupuesto%20y%20Tesorer&#237;a%20Interna\PRESUPUESTO%202018\Presupuesto\ANTEPROYECTO%202019\Alcance%20anteproyecto%20radicado%20el%20280518\1.2A%20Formularios%20c&#225;lculo%20de%20ingresos%20corrientes%2025mayo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1- Ingresos E.P"/>
      <sheetName val="Formulario 1.1A - Cálculo I-E.P"/>
      <sheetName val="Formulario 1.2 - Ingresos F.E "/>
      <sheetName val="Formulario 1.2A-Cálculo I-F.E"/>
      <sheetName val="Formulario 2- Gasto"/>
      <sheetName val="Formulario 3-Clas. Económica"/>
      <sheetName val="Formulario 4- Planta"/>
      <sheetName val="Formulario 4A - Nómina"/>
      <sheetName val="Formulario 5- Deuda Pública"/>
      <sheetName val="DESPLEGABLES"/>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2A-Cálculo I-F.E"/>
      <sheetName val="DESPLEGABLES"/>
    </sheetNames>
    <sheetDataSet>
      <sheetData sheetId="0"/>
      <sheetData sheetId="1">
        <row r="2">
          <cell r="A2" t="str">
            <v>010101</v>
          </cell>
          <cell r="B2" t="str">
            <v>CONGRESO DE LA REPUBLICA  SENADO GESTION GENERAL</v>
          </cell>
        </row>
        <row r="3">
          <cell r="A3" t="str">
            <v>010102</v>
          </cell>
          <cell r="B3" t="str">
            <v>CONGRESO DE LA REPUBLICA - CAMARA DE REPRESENTANTES - GESTION GENERAL</v>
          </cell>
        </row>
        <row r="4">
          <cell r="A4" t="str">
            <v>020101</v>
          </cell>
          <cell r="B4" t="str">
            <v>PRESIDENCIA DE LA REPUBLICA - GESTION GENERAL</v>
          </cell>
        </row>
        <row r="5">
          <cell r="A5" t="str">
            <v>020900</v>
          </cell>
          <cell r="B5" t="str">
            <v>AGENCIA PRESIDENCIAL DE COOPERACIÓN INTERNACIONAL DE COLOMBIA, APC - COLOMBIA</v>
          </cell>
        </row>
        <row r="6">
          <cell r="A6" t="str">
            <v>021100</v>
          </cell>
          <cell r="B6" t="str">
            <v>UNIDAD NACIONAL PARA LA GESTIÓN DEL RIESGO DE DESASTRES</v>
          </cell>
        </row>
        <row r="7">
          <cell r="A7" t="str">
            <v>021200</v>
          </cell>
          <cell r="B7" t="str">
            <v>AGENCIA COLOMBIANA PARA LA REINTEGRACIÓN DE PERSONAS Y GRUPOS ALZADOS EN ARMAS</v>
          </cell>
        </row>
        <row r="8">
          <cell r="A8" t="str">
            <v>021300</v>
          </cell>
          <cell r="B8" t="str">
            <v>AGENCIA NACIONAL INMOBILIARIA VIRGILIO BARCO VARGAS</v>
          </cell>
        </row>
        <row r="9">
          <cell r="A9" t="str">
            <v>021400</v>
          </cell>
          <cell r="B9" t="str">
            <v>AGENCIA DE RENOVACION DEL TERRITORIO – ART</v>
          </cell>
        </row>
        <row r="10">
          <cell r="A10" t="str">
            <v>030101</v>
          </cell>
          <cell r="B10" t="str">
            <v>DEPARTAMENTO DE PLANEACION - GESTION GENERAL</v>
          </cell>
        </row>
        <row r="11">
          <cell r="A11" t="str">
            <v>030300</v>
          </cell>
          <cell r="B11" t="str">
            <v>UNIDAD ADMINISTRATIVA ESPECIAL - AGENCIA NACIONAL DE CONTRATACIÓN PÚBLICA - COLOMBIA COMPRA EFICIENTE.</v>
          </cell>
        </row>
        <row r="12">
          <cell r="A12" t="str">
            <v>032400</v>
          </cell>
          <cell r="B12" t="str">
            <v>SUPERINTENDENCIA DE SERVICIOS PUBLICOS DOMICILIARIOS</v>
          </cell>
        </row>
        <row r="13">
          <cell r="A13" t="str">
            <v>032500</v>
          </cell>
          <cell r="B13" t="str">
            <v>FONDO NACIONAL DE REGALIAS</v>
          </cell>
        </row>
        <row r="14">
          <cell r="A14" t="str">
            <v>040101</v>
          </cell>
          <cell r="B14" t="str">
            <v>DEPARTAMENTO ADMINISTRATIVO NACIONAL DE ESTADISTICA (DANE) - GESTION GENERAL</v>
          </cell>
        </row>
        <row r="15">
          <cell r="A15" t="str">
            <v>040200</v>
          </cell>
          <cell r="B15" t="str">
            <v>FONDO ROTATORIO DEL DANE</v>
          </cell>
        </row>
        <row r="16">
          <cell r="A16" t="str">
            <v>040300</v>
          </cell>
          <cell r="B16" t="str">
            <v>INSTITUTO GEOGRAFICO AGUSTIN CODAZZI - IGAC</v>
          </cell>
        </row>
        <row r="17">
          <cell r="A17" t="str">
            <v>050101</v>
          </cell>
          <cell r="B17" t="str">
            <v>DEPARTAMENTO FUNCION PUBLICA - GESTION GENERAL</v>
          </cell>
        </row>
        <row r="18">
          <cell r="A18" t="str">
            <v>050300</v>
          </cell>
          <cell r="B18" t="str">
            <v>ESCUELA SUPERIOR DE ADMINISTRACION PUBLICA (ESAP)</v>
          </cell>
        </row>
        <row r="19">
          <cell r="A19" t="str">
            <v>110101</v>
          </cell>
          <cell r="B19" t="str">
            <v>MINIRELACIONES EXTERIORES - GESTION GENERAL</v>
          </cell>
        </row>
        <row r="20">
          <cell r="A20" t="str">
            <v>110200</v>
          </cell>
          <cell r="B20" t="str">
            <v>FONDO ROTATORIO DEL MINISTERIO DE RELACIONES EXTERIORES</v>
          </cell>
        </row>
        <row r="21">
          <cell r="A21" t="str">
            <v>110400</v>
          </cell>
          <cell r="B21" t="str">
            <v>UNIDAD ADMINISTRATIVA ESPECIAL MIGRACION COLOMBIA</v>
          </cell>
        </row>
        <row r="22">
          <cell r="A22" t="str">
            <v>120101</v>
          </cell>
          <cell r="B22" t="str">
            <v>MINISTERIO DE JUSTICIA Y DEL DERECHO - GESTIÓN GENERAL</v>
          </cell>
        </row>
        <row r="23">
          <cell r="A23" t="str">
            <v>120400</v>
          </cell>
          <cell r="B23" t="str">
            <v>SUPERINTENDENCIA DE NOTARIADO Y REGISTRO</v>
          </cell>
        </row>
        <row r="24">
          <cell r="A24" t="str">
            <v>120800</v>
          </cell>
          <cell r="B24" t="str">
            <v>INSTITUTO NACIONAL PENITENCIARIO Y CARCELARIO - INPEC</v>
          </cell>
        </row>
        <row r="25">
          <cell r="A25" t="str">
            <v>121000</v>
          </cell>
          <cell r="B25" t="str">
            <v>UNIDAD ADMINISTRATIVA ESPECIAL AGENCIA NACIONAL DE DEFENSA JURIDICA DEL ESTADO</v>
          </cell>
        </row>
        <row r="26">
          <cell r="A26" t="str">
            <v>121100</v>
          </cell>
          <cell r="B26" t="str">
            <v>UNIDAD DE SERVICIOS PENITENCIARIOS Y CARCELARIOS - USPEC</v>
          </cell>
        </row>
        <row r="27">
          <cell r="A27" t="str">
            <v>130101</v>
          </cell>
          <cell r="B27" t="str">
            <v>MINISTERIO DE HACIENDA Y CREDITO PUBLICO - GESTION GENERAL</v>
          </cell>
        </row>
        <row r="28">
          <cell r="A28" t="str">
            <v>130117</v>
          </cell>
          <cell r="B28" t="str">
            <v>UNIDAD ADMINISTRATIVA ESPECIAL AGENCIA DEL INSPECTOR GENERAL DE TRIBUTOS, RENTAS Y CONTRIBUCIONES PARAFISCALES – ITRC</v>
          </cell>
        </row>
        <row r="29">
          <cell r="A29" t="str">
            <v>130118</v>
          </cell>
          <cell r="B29" t="str">
            <v>UNIDAD ADMINISTRATIVA ESPECIAL UNIDAD DE PROYECCIÓN NORMATIVA Y ESTUDIOS DE REGULACIÓN FINANCIERA – URF</v>
          </cell>
        </row>
        <row r="30">
          <cell r="A30" t="str">
            <v>130119</v>
          </cell>
          <cell r="B30" t="str">
            <v>COLJUEGOS</v>
          </cell>
        </row>
        <row r="31">
          <cell r="A31" t="str">
            <v>130800</v>
          </cell>
          <cell r="B31" t="str">
            <v>UNIDAD ADMINISTRATIVA ESPECIAL CONTADURIA GENERAL DE LA NACION</v>
          </cell>
        </row>
        <row r="32">
          <cell r="A32" t="str">
            <v>130900</v>
          </cell>
          <cell r="B32" t="str">
            <v>SUPERINTENDENCIA DE LA ECONOMIA SOLIDARIA</v>
          </cell>
        </row>
        <row r="33">
          <cell r="A33" t="str">
            <v>131000</v>
          </cell>
          <cell r="B33" t="str">
            <v>UNIDAD ADMINISTRATIVA ESPECIAL DIRECCION DE IMPUESTOS Y ADUANAS NACIONALES</v>
          </cell>
        </row>
        <row r="34">
          <cell r="A34" t="str">
            <v>131200</v>
          </cell>
          <cell r="B34" t="str">
            <v>UNIDAD DE INFORMACION Y ANALISIS FINANCIERO</v>
          </cell>
        </row>
        <row r="35">
          <cell r="A35" t="str">
            <v>131300</v>
          </cell>
          <cell r="B35" t="str">
            <v>SUPERINTENDENCIA FINANCIERA DE COLOMBIA</v>
          </cell>
        </row>
        <row r="36">
          <cell r="A36" t="str">
            <v>131401</v>
          </cell>
          <cell r="B36" t="str">
            <v>UGPPP - GESTION GENERAL</v>
          </cell>
        </row>
        <row r="37">
          <cell r="A37" t="str">
            <v>131500</v>
          </cell>
          <cell r="B37" t="str">
            <v>FONDO ADAPTACION</v>
          </cell>
        </row>
        <row r="38">
          <cell r="A38" t="str">
            <v>140100</v>
          </cell>
          <cell r="B38" t="str">
            <v>SERVICIO DE LA DEUDA PUBLICA NACIONAL</v>
          </cell>
        </row>
        <row r="39">
          <cell r="A39" t="str">
            <v>150101</v>
          </cell>
          <cell r="B39" t="str">
            <v>MINISTERIO DE DEFENSA NACIONAL - GESTION GENERAL</v>
          </cell>
        </row>
        <row r="40">
          <cell r="A40" t="str">
            <v>150102</v>
          </cell>
          <cell r="B40" t="str">
            <v>MINISTERIO DE DEFENSA NACIONAL - COMANDO GENERAL</v>
          </cell>
        </row>
        <row r="41">
          <cell r="A41" t="str">
            <v>150103</v>
          </cell>
          <cell r="B41" t="str">
            <v>MINISTERIO DE DEFENSA NACIONAL - EJERCITO</v>
          </cell>
        </row>
        <row r="42">
          <cell r="A42" t="str">
            <v>150104</v>
          </cell>
          <cell r="B42" t="str">
            <v>MINISTERIO DE DEFENSA NACIONAL - ARMADA</v>
          </cell>
        </row>
        <row r="43">
          <cell r="A43" t="str">
            <v>150105</v>
          </cell>
          <cell r="B43" t="str">
            <v>MINISTERIO DE DEFENSA NACIONAL - FUERZA AEREA</v>
          </cell>
        </row>
        <row r="44">
          <cell r="A44" t="str">
            <v>150111</v>
          </cell>
          <cell r="B44" t="str">
            <v>MINISTERIO DE DEFENSA NACIONAL - SALUD</v>
          </cell>
        </row>
        <row r="45">
          <cell r="A45" t="str">
            <v>150112</v>
          </cell>
          <cell r="B45" t="str">
            <v>MINISTERIO DE DEFENSA NACIONAL - DIRECCION GENERAL MARITIMA - DIMAR</v>
          </cell>
        </row>
        <row r="46">
          <cell r="A46" t="str">
            <v>150113</v>
          </cell>
          <cell r="B46" t="str">
            <v>MINISTERIO DE DEFENSA NACIONAL DIRECCION CENTRO DE REHABILITACION INCLUSIVA - DCRI</v>
          </cell>
        </row>
        <row r="47">
          <cell r="A47" t="str">
            <v>150300</v>
          </cell>
          <cell r="B47" t="str">
            <v>CAJA DE RETIRO DE LAS FUERZAS MILITARES</v>
          </cell>
        </row>
        <row r="48">
          <cell r="A48" t="str">
            <v>150700</v>
          </cell>
          <cell r="B48" t="str">
            <v>INSTITUTO CASAS FISCALES DEL EJERCITO</v>
          </cell>
        </row>
        <row r="49">
          <cell r="A49" t="str">
            <v>150800</v>
          </cell>
          <cell r="B49" t="str">
            <v>DEFENSA CIVIL COLOMBIANA, GUILLERMO LEÓN VALENCIA</v>
          </cell>
        </row>
        <row r="50">
          <cell r="A50" t="str">
            <v>151000</v>
          </cell>
          <cell r="B50" t="str">
            <v>CLUB MILITAR DE OFICIALES</v>
          </cell>
        </row>
        <row r="51">
          <cell r="A51" t="str">
            <v>151100</v>
          </cell>
          <cell r="B51" t="str">
            <v>CAJA DE SUELDOS DE RETIRO DE LA POLICIA NACIONAL</v>
          </cell>
        </row>
        <row r="52">
          <cell r="A52" t="str">
            <v>151201</v>
          </cell>
          <cell r="B52" t="str">
            <v>FONPOLICIA - GESTION GENERAL</v>
          </cell>
        </row>
        <row r="53">
          <cell r="A53" t="str">
            <v>151600</v>
          </cell>
          <cell r="B53" t="str">
            <v>SUPERINTENDENCIA DE VIGILANCIA Y SEGURIDAD PRIVADA</v>
          </cell>
        </row>
        <row r="54">
          <cell r="A54" t="str">
            <v>151900</v>
          </cell>
          <cell r="B54" t="str">
            <v>HOSPITAL MILITAR</v>
          </cell>
        </row>
        <row r="55">
          <cell r="A55" t="str">
            <v>152000</v>
          </cell>
          <cell r="B55" t="str">
            <v>AGENCIA LOGISTICA DE LAS FUERZAS MILITARES</v>
          </cell>
        </row>
        <row r="56">
          <cell r="A56" t="str">
            <v>160101</v>
          </cell>
          <cell r="B56" t="str">
            <v>POLICIA NACIONAL - GESTION GENERAL</v>
          </cell>
        </row>
        <row r="57">
          <cell r="A57" t="str">
            <v>160102</v>
          </cell>
          <cell r="B57" t="str">
            <v>POLICIA NACIONAL - SALUD</v>
          </cell>
        </row>
        <row r="58">
          <cell r="A58" t="str">
            <v>170101</v>
          </cell>
          <cell r="B58" t="str">
            <v>MINAGRICULTURA - GESTION GENERAL</v>
          </cell>
        </row>
        <row r="59">
          <cell r="A59" t="str">
            <v>170106</v>
          </cell>
          <cell r="B59" t="str">
            <v>UNIDAD DE PLANIFICACIÓN DE TIERRAS RURALES, ADECUACIÓN DE TIERRAS Y USOS AGROPECUARIOS UPRA</v>
          </cell>
        </row>
        <row r="60">
          <cell r="A60" t="str">
            <v>170200</v>
          </cell>
          <cell r="B60" t="str">
            <v>INSTITUTO COLOMBIANO AGROPECUARIO (ICA)</v>
          </cell>
        </row>
        <row r="61">
          <cell r="A61" t="str">
            <v>171500</v>
          </cell>
          <cell r="B61" t="str">
            <v>AUTORIDAD NACIONAL DE ACUICULTURA Y PESCA - AUNAP</v>
          </cell>
        </row>
        <row r="62">
          <cell r="A62" t="str">
            <v>171600</v>
          </cell>
          <cell r="B62" t="str">
            <v>UNIDAD ADMINISTRATIVA ESPECIAL DE GESTIÓN DE RESTITUCIÓN DE TIERRAS DESPOJADAS</v>
          </cell>
        </row>
        <row r="63">
          <cell r="A63" t="str">
            <v>171700</v>
          </cell>
          <cell r="B63" t="str">
            <v>AGENCIA NACIONAL DE TIERRAS - ANT</v>
          </cell>
        </row>
        <row r="64">
          <cell r="A64" t="str">
            <v>171800</v>
          </cell>
          <cell r="B64" t="str">
            <v>AGENCIA DE DESARROLLO RURAL - ADR</v>
          </cell>
        </row>
        <row r="65">
          <cell r="A65" t="str">
            <v>190101</v>
          </cell>
          <cell r="B65" t="str">
            <v>MINISTERIO DE SALUD Y PROTECCION SOCIAL - GESTIÓN GENERAL</v>
          </cell>
        </row>
        <row r="66">
          <cell r="A66" t="str">
            <v>190106</v>
          </cell>
          <cell r="B66" t="str">
            <v>MINISTERIO  DE SALUD Y PROTECCION SOCIAL - UNIDAD ADMINISTRATIVA ESPECIAL FONDO NACIONAL DE ESTUPEFACIENTES</v>
          </cell>
        </row>
        <row r="67">
          <cell r="A67" t="str">
            <v>190109</v>
          </cell>
          <cell r="B67" t="str">
            <v xml:space="preserve">MINISTERIO  DE SALUD Y PROTECCION SOCIAL - INSTITUTO NACIONAL DE CANCEROLOGIA </v>
          </cell>
        </row>
        <row r="68">
          <cell r="A68" t="str">
            <v>190110</v>
          </cell>
          <cell r="B68" t="str">
            <v>MINISTERIO  DE SALUD Y PROTECCION SOCIAL - SANATORIO DE CONTRATACION</v>
          </cell>
        </row>
        <row r="69">
          <cell r="A69" t="str">
            <v>190111</v>
          </cell>
          <cell r="B69" t="str">
            <v>MINISTERIO  DE SALUD Y PROTECCION SOCIAL - SANATORIO DE AGUA DE DIOS</v>
          </cell>
        </row>
        <row r="70">
          <cell r="A70" t="str">
            <v>190112</v>
          </cell>
          <cell r="B70" t="str">
            <v>MINISTERIO  DE SALUD Y PROTECCION SOCIAL - CENTRO DERMATOLOGICO FEDERICO LLERAS ACOSTA</v>
          </cell>
        </row>
        <row r="71">
          <cell r="A71" t="str">
            <v>190114</v>
          </cell>
          <cell r="B71" t="str">
            <v>DIRECCIÓN DE ADMINISTRACIÓN DE FONDOS DE LA PROTECCIÓN SOCIAL</v>
          </cell>
        </row>
        <row r="72">
          <cell r="A72" t="str">
            <v>190115</v>
          </cell>
          <cell r="B72" t="str">
            <v>ADMINISTRADORA DE LOS RECURSOS DEL SISTEMA GENERAL DE SEGURIDAD SOCIAL EN SALUD - SGSSS - ADRES</v>
          </cell>
        </row>
        <row r="73">
          <cell r="A73" t="str">
            <v>190300</v>
          </cell>
          <cell r="B73" t="str">
            <v>INSTITUTO NACIONAL DE SALUD (INS)</v>
          </cell>
        </row>
        <row r="74">
          <cell r="A74" t="str">
            <v>191000</v>
          </cell>
          <cell r="B74" t="str">
            <v>SUPERINTENDENCIA NACIONAL DE SALUD</v>
          </cell>
        </row>
        <row r="75">
          <cell r="A75" t="str">
            <v>191200</v>
          </cell>
          <cell r="B75" t="str">
            <v>INSTITUTO NACIONAL DE VIGILANCIA DE MEDICAMENTOS Y ALIMENTOS - INVIMA</v>
          </cell>
        </row>
        <row r="76">
          <cell r="A76" t="str">
            <v>191301</v>
          </cell>
          <cell r="B76" t="str">
            <v>FONDO DE PREVISION SOCIAL DEL CONGRESO - PENSIONES</v>
          </cell>
        </row>
        <row r="77">
          <cell r="A77" t="str">
            <v>191302</v>
          </cell>
          <cell r="B77" t="str">
            <v>FONDO DE PREVISION SOCIAL DEL CONGRESO - CESANTIAS Y VIVIENDA</v>
          </cell>
        </row>
        <row r="78">
          <cell r="A78" t="str">
            <v>191401</v>
          </cell>
          <cell r="B78" t="str">
            <v xml:space="preserve">FONDO PASIVO SOCIAL DE FERROCARRILES NACIONALES DE COLOMBIA - SALUD </v>
          </cell>
        </row>
        <row r="79">
          <cell r="A79" t="str">
            <v>191402</v>
          </cell>
          <cell r="B79" t="str">
            <v>FONDO PASIVO SOCIAL DE FERROCARRILES NACIONALES DE COLOMBIA -PENSIONES</v>
          </cell>
        </row>
        <row r="80">
          <cell r="A80" t="str">
            <v>210101</v>
          </cell>
          <cell r="B80" t="str">
            <v>MINISTERIO DE MINAS Y ENERGIA - GESTION GENERAL</v>
          </cell>
        </row>
        <row r="81">
          <cell r="A81" t="str">
            <v>210113</v>
          </cell>
          <cell r="B81" t="str">
            <v>MINISTERIO DE MINAS Y ENERGIA - COMISION DE REGULACION DE ENERGIA Y GAS - CREG -</v>
          </cell>
        </row>
        <row r="82">
          <cell r="A82" t="str">
            <v>210300</v>
          </cell>
          <cell r="B82" t="str">
            <v>SERVICIO GEOLÓGICO COLOMBIANO</v>
          </cell>
        </row>
        <row r="83">
          <cell r="A83" t="str">
            <v>210900</v>
          </cell>
          <cell r="B83" t="str">
            <v>UNIDAD DE PLANEACION MINERO ENERGETICA - UPME</v>
          </cell>
        </row>
        <row r="84">
          <cell r="A84" t="str">
            <v>211000</v>
          </cell>
          <cell r="B84" t="str">
            <v>INSTITUTO DE PLANIFICACION Y PROMOCION DE SOLUCIONES  ENERGETICAS PARA LAS ZONAS NO INTERCONECTADAS -IPSE-</v>
          </cell>
        </row>
        <row r="85">
          <cell r="A85" t="str">
            <v>211100</v>
          </cell>
          <cell r="B85" t="str">
            <v>AGENCIA NACIONAL DE HIDROCARBUROS - ANH</v>
          </cell>
        </row>
        <row r="86">
          <cell r="A86" t="str">
            <v>211200</v>
          </cell>
          <cell r="B86" t="str">
            <v>AGENCIA NACIONAL DE MINERÍA - ANM</v>
          </cell>
        </row>
        <row r="87">
          <cell r="A87" t="str">
            <v>220101</v>
          </cell>
          <cell r="B87" t="str">
            <v>MINISTERIO EDUCACION NACIONAL - GESTION GENERAL</v>
          </cell>
        </row>
        <row r="88">
          <cell r="A88" t="str">
            <v>220900</v>
          </cell>
          <cell r="B88" t="str">
            <v>INSTITUTO NACIONAL PARA SORDOS (INSOR)</v>
          </cell>
        </row>
        <row r="89">
          <cell r="A89" t="str">
            <v>221000</v>
          </cell>
          <cell r="B89" t="str">
            <v>INSTITUTO NACIONAL PARA CIEGOS (INCI)</v>
          </cell>
        </row>
        <row r="90">
          <cell r="A90" t="str">
            <v>223400</v>
          </cell>
          <cell r="B90" t="str">
            <v>ESCUELA TECNOLOGICA INSTITUTO TECNICO CENTRAL</v>
          </cell>
        </row>
        <row r="91">
          <cell r="A91" t="str">
            <v>223800</v>
          </cell>
          <cell r="B91" t="str">
            <v>INSTITUTO NACIONAL DE FORMACION TECNICA PROFESIONAL DE SAN ANDRES Y PROVIDENCIA</v>
          </cell>
        </row>
        <row r="92">
          <cell r="A92" t="str">
            <v>223900</v>
          </cell>
          <cell r="B92" t="str">
            <v>INSTITUTO NACIONAL DE FORMACION TECNICA PROFESIONAL DE SAN JUAN DEL CESAR</v>
          </cell>
        </row>
        <row r="93">
          <cell r="A93" t="str">
            <v>224100</v>
          </cell>
          <cell r="B93" t="str">
            <v>INSTITUTO TOLIMENSE DE FORMACION TECNICA PROFESIONAL</v>
          </cell>
        </row>
        <row r="94">
          <cell r="A94" t="str">
            <v>224200</v>
          </cell>
          <cell r="B94" t="str">
            <v>INSTITUTO TECNICO NACIONAL DE COMERCIO SIMON RODRIGUEZ DE CALI</v>
          </cell>
        </row>
        <row r="95">
          <cell r="A95" t="str">
            <v>230101</v>
          </cell>
          <cell r="B95" t="str">
            <v>MINISTERIO DE TECNOLOGIAS DE LA INFORMACION Y LAS COMUNICACIONES - GESTION GENERAL</v>
          </cell>
        </row>
        <row r="96">
          <cell r="A96" t="str">
            <v>230103</v>
          </cell>
          <cell r="B96" t="str">
            <v>MINISTERIO DE TECNOLOGIAS DE LA INFORMACION Y LAS COMUNICACIONES - UNIDAD ADMINISTRATIVA ESPECIAL COMISION DE REGULACION DE COMUNICACIONES</v>
          </cell>
        </row>
        <row r="97">
          <cell r="A97" t="str">
            <v>230600</v>
          </cell>
          <cell r="B97" t="str">
            <v>FONDO DE TECNOLOGIAS DE LA INFORMACION Y LAS COMUNICACIONES</v>
          </cell>
        </row>
        <row r="98">
          <cell r="A98" t="str">
            <v>230900</v>
          </cell>
          <cell r="B98" t="str">
            <v>AGENCIA NACIONAL DEL ESPECTRO - ANE</v>
          </cell>
        </row>
        <row r="99">
          <cell r="A99" t="str">
            <v>231000</v>
          </cell>
          <cell r="B99" t="str">
            <v>AUTORIDAD NACIONAL DE TELEVISION ANTV</v>
          </cell>
        </row>
        <row r="100">
          <cell r="A100">
            <v>231700</v>
          </cell>
          <cell r="B100" t="str">
            <v>COMPUTADORES PARA EDUCAR</v>
          </cell>
        </row>
        <row r="101">
          <cell r="A101" t="str">
            <v>240101</v>
          </cell>
          <cell r="B101" t="str">
            <v>MINISTERIO DE TRANSPORTE - GESTION GENERAL</v>
          </cell>
        </row>
        <row r="102">
          <cell r="A102" t="str">
            <v>240106</v>
          </cell>
          <cell r="B102" t="str">
            <v>MINISTERIO DE TRANSPORTE - CORPORACION AUTONOMA REGIONAL DEL RIO GRANDE DE LA MAGDALENA - CORMAGDALENA</v>
          </cell>
        </row>
        <row r="103">
          <cell r="A103" t="str">
            <v>240200</v>
          </cell>
          <cell r="B103" t="str">
            <v>INSTITUTO NACIONAL DE VIAS</v>
          </cell>
        </row>
        <row r="104">
          <cell r="A104" t="str">
            <v>241200</v>
          </cell>
          <cell r="B104" t="str">
            <v>UNIDAD ADMINISTRATIVA ESPECIAL DE LA AERONAUTICA CIVIL</v>
          </cell>
        </row>
        <row r="105">
          <cell r="A105" t="str">
            <v>241300</v>
          </cell>
          <cell r="B105" t="str">
            <v>AGENCIA NACIONAL DE INFRAESTRUCTURA</v>
          </cell>
        </row>
        <row r="106">
          <cell r="A106" t="str">
            <v>241400</v>
          </cell>
          <cell r="B106" t="str">
            <v>UNIDAD DE PLANEACION DEL SECTOR DE INFRAESTRUCTURA DE TRANSPORTE</v>
          </cell>
        </row>
        <row r="107">
          <cell r="A107" t="str">
            <v>241500</v>
          </cell>
          <cell r="B107" t="str">
            <v>COMISION DE REGULACION DE INFRAESTRUCTURA Y TRANSPORTE</v>
          </cell>
        </row>
        <row r="108">
          <cell r="A108" t="str">
            <v>241600</v>
          </cell>
          <cell r="B108" t="str">
            <v>AGENCIA NACIONAL DE SEGURIDAD VIAL</v>
          </cell>
        </row>
        <row r="109">
          <cell r="A109" t="str">
            <v>241700</v>
          </cell>
          <cell r="B109" t="str">
            <v>SUPERINTENDENCIA DE PUERTOS Y TRANSPORTE</v>
          </cell>
        </row>
        <row r="110">
          <cell r="A110" t="str">
            <v>250101</v>
          </cell>
          <cell r="B110" t="str">
            <v>PROCURADURIA GENERAL DE LA NACIÓN - GESTION GENERAL</v>
          </cell>
        </row>
        <row r="111">
          <cell r="A111" t="str">
            <v>250105</v>
          </cell>
          <cell r="B111" t="str">
            <v>MINISTERIO PUBLICO - INSTITUTO DE ESTUDIOS DEL MINISTERIO PUBLICO</v>
          </cell>
        </row>
        <row r="112">
          <cell r="A112" t="str">
            <v>250200</v>
          </cell>
          <cell r="B112" t="str">
            <v>DEFENSORIA DEL PUEBLO</v>
          </cell>
        </row>
        <row r="113">
          <cell r="A113" t="str">
            <v>260101</v>
          </cell>
          <cell r="B113" t="str">
            <v>CONTRALORIA GRAL. REPUBLICA - GESTION GENERAL</v>
          </cell>
        </row>
        <row r="114">
          <cell r="A114" t="str">
            <v>260200</v>
          </cell>
          <cell r="B114" t="str">
            <v>FONDO DE BIENESTAR SOCIAL DE LA CONTRALORIA GENERAL DE LA REPUBLICA</v>
          </cell>
        </row>
        <row r="115">
          <cell r="A115" t="str">
            <v>270102</v>
          </cell>
          <cell r="B115" t="str">
            <v>RAMA JUDICIAL - CONSEJO SUPERIOR DE LA JUDICATURA</v>
          </cell>
        </row>
        <row r="116">
          <cell r="A116" t="str">
            <v>270103</v>
          </cell>
          <cell r="B116" t="str">
            <v>RAMA JUDICIAL - CORTE SUPREMA DE JUSTICIA</v>
          </cell>
        </row>
        <row r="117">
          <cell r="A117" t="str">
            <v>270104</v>
          </cell>
          <cell r="B117" t="str">
            <v>RAMA JUDICIAL - CONSEJO DE ESTADO</v>
          </cell>
        </row>
        <row r="118">
          <cell r="A118" t="str">
            <v>270105</v>
          </cell>
          <cell r="B118" t="str">
            <v>RAMA JUDICIAL - CORTE CONSTITUCIONAL</v>
          </cell>
        </row>
        <row r="119">
          <cell r="A119" t="str">
            <v>270108</v>
          </cell>
          <cell r="B119" t="str">
            <v>RAMA JUDICIAL - TRIBUNALES Y JUZGADOS</v>
          </cell>
        </row>
        <row r="120">
          <cell r="A120" t="str">
            <v>280101</v>
          </cell>
          <cell r="B120" t="str">
            <v>REGISTRADURIA NACIONAL DEL ESTADO CIVIL - GESTION GENERAL</v>
          </cell>
        </row>
        <row r="121">
          <cell r="A121" t="str">
            <v>280102</v>
          </cell>
          <cell r="B121" t="str">
            <v>REGISTRADURIA NACIONAL DEL ESTADO CIVIL - CONSEJO NACIONAL ELECTORAL</v>
          </cell>
        </row>
        <row r="122">
          <cell r="A122" t="str">
            <v>280200</v>
          </cell>
          <cell r="B122" t="str">
            <v>FONDO ROTATORIO DE LA REGISTRADURIA</v>
          </cell>
        </row>
        <row r="123">
          <cell r="A123" t="str">
            <v>280300</v>
          </cell>
          <cell r="B123" t="str">
            <v>FONDO SOCIAL DE VIVIENDA DE LA REGISTRADURIA NACIONAL DEL ESTADO CIVIL</v>
          </cell>
        </row>
        <row r="124">
          <cell r="A124" t="str">
            <v>290101</v>
          </cell>
          <cell r="B124" t="str">
            <v>FISCALIA GENERAL DE LA NACION - GESTION GENERAL</v>
          </cell>
        </row>
        <row r="125">
          <cell r="A125" t="str">
            <v>290200</v>
          </cell>
          <cell r="B125" t="str">
            <v>INSTITUTO NACIONAL DE MEDICINA LEGAL Y CIENCIAS FORENSES</v>
          </cell>
        </row>
        <row r="126">
          <cell r="A126" t="str">
            <v>320101</v>
          </cell>
          <cell r="B126" t="str">
            <v>MINISTERIO DE AMBIENTE Y DESARROLLO SOSTENIBLE - GESTION GENERAL</v>
          </cell>
        </row>
        <row r="127">
          <cell r="A127" t="str">
            <v>320102</v>
          </cell>
          <cell r="B127" t="str">
            <v>PARQUES NACIONALES NATURALES DE COLOMBIA</v>
          </cell>
        </row>
        <row r="128">
          <cell r="A128" t="str">
            <v>320104</v>
          </cell>
          <cell r="B128" t="str">
            <v>AUTORIDAD NACIONAL DE LICENCIAS AMBIENTALES ANLA</v>
          </cell>
        </row>
        <row r="129">
          <cell r="A129" t="str">
            <v>320200</v>
          </cell>
          <cell r="B129" t="str">
            <v>INSTITUTO DE HIDROLOGIA, METEOROLOGIA Y ESTUDIOS AMBIENTALES- IDEAM</v>
          </cell>
        </row>
        <row r="130">
          <cell r="A130" t="str">
            <v>320401</v>
          </cell>
          <cell r="B130" t="str">
            <v>FONAM - GESTION GENERAL</v>
          </cell>
        </row>
        <row r="131">
          <cell r="A131" t="str">
            <v>320800</v>
          </cell>
          <cell r="B131" t="str">
            <v>CORPORACION AUTONOMA REGIONAL DE LOS VALLES DEL SINU Y SAN JORGE (CVS)</v>
          </cell>
        </row>
        <row r="132">
          <cell r="A132" t="str">
            <v>320900</v>
          </cell>
          <cell r="B132" t="str">
            <v>CORPORACION AUTONOMA REGIONAL DEL QUINDIO (CRQ)</v>
          </cell>
        </row>
        <row r="133">
          <cell r="A133" t="str">
            <v>321000</v>
          </cell>
          <cell r="B133" t="str">
            <v>CORPORACION PARA EL DESARROLLO SOSTENIBLE DEL URABA - CORPOURABA</v>
          </cell>
        </row>
        <row r="134">
          <cell r="A134" t="str">
            <v>321100</v>
          </cell>
          <cell r="B134" t="str">
            <v>CORPORACION AUTONOMA REGIONAL DE CALDAS (CORPOCALDAS)</v>
          </cell>
        </row>
        <row r="135">
          <cell r="A135" t="str">
            <v>321200</v>
          </cell>
          <cell r="B135" t="str">
            <v>CORPORACION AUTONOMA REGIONAL PARA EL DESARROLLO SOSTENIBLE DEL CHOCO - CODECHOCO</v>
          </cell>
        </row>
        <row r="136">
          <cell r="A136" t="str">
            <v>321300</v>
          </cell>
          <cell r="B136" t="str">
            <v xml:space="preserve">CORPORACION AUTONOMA REGIONAL PARA LA DEFENSA DE LA MESETA DE BUCARAMANGA CDMB </v>
          </cell>
        </row>
        <row r="137">
          <cell r="A137" t="str">
            <v>321400</v>
          </cell>
          <cell r="B137" t="str">
            <v>CORPORACION AUTONOMA REGIONAL DEL TOLIMA (CORTOLIMA)</v>
          </cell>
        </row>
        <row r="138">
          <cell r="A138" t="str">
            <v>321500</v>
          </cell>
          <cell r="B138" t="str">
            <v>CORPORACION AUTONOMA REGIONAL DE RISARALDA (CARDER)</v>
          </cell>
        </row>
        <row r="139">
          <cell r="A139" t="str">
            <v>321600</v>
          </cell>
          <cell r="B139" t="str">
            <v>CORPORACION AUTONOMA REGIONAL DE NARINO (CORPONARINO)</v>
          </cell>
        </row>
        <row r="140">
          <cell r="A140" t="str">
            <v>321700</v>
          </cell>
          <cell r="B140" t="str">
            <v>CORPORACION AUTONOMA REGIONAL DE LA FRONTERA NORORIENTAL (CORPONOR)</v>
          </cell>
        </row>
        <row r="141">
          <cell r="A141" t="str">
            <v>321800</v>
          </cell>
          <cell r="B141" t="str">
            <v>CORPORACION AUTONOMA REGIONAL DE LA GUAJIRA (CORPOGUAJIRA)</v>
          </cell>
        </row>
        <row r="142">
          <cell r="A142" t="str">
            <v>321900</v>
          </cell>
          <cell r="B142" t="str">
            <v>CORPORACION AUTONOMA REGIONAL DEL CESAR (CORPOCESAR)</v>
          </cell>
        </row>
        <row r="143">
          <cell r="A143" t="str">
            <v>322100</v>
          </cell>
          <cell r="B143" t="str">
            <v>CORPORACION AUTONOMA REGIONAL DEL CAUCA (CRC)</v>
          </cell>
        </row>
        <row r="144">
          <cell r="A144" t="str">
            <v>322200</v>
          </cell>
          <cell r="B144" t="str">
            <v>CORPORACION AUTONOMA REGIONAL DEL MAGDALENA (CORPAMAG)</v>
          </cell>
        </row>
        <row r="145">
          <cell r="A145" t="str">
            <v>322300</v>
          </cell>
          <cell r="B145" t="str">
            <v>CORPORACION PARA EL DESARROLLO SOSTENIBLE DEL SUR DE LA AMAZONIA - CORPOAMAZONIA</v>
          </cell>
        </row>
        <row r="146">
          <cell r="A146" t="str">
            <v>322400</v>
          </cell>
          <cell r="B146" t="str">
            <v>CORPORACION  PARA EL DESARROLLO SOSTENIBLE DEL NORTE Y ORIENTE DE LA AMAZONIA - CDA</v>
          </cell>
        </row>
        <row r="147">
          <cell r="A147" t="str">
            <v>322600</v>
          </cell>
          <cell r="B147" t="str">
            <v>CORPORACION PARA EL DESARROLLO SOSTENIBLE DEL ARCHIPIELAGO DE SAN ANDRES, PROVIDENCIA Y SANTA CATALINA - CORALINA</v>
          </cell>
        </row>
        <row r="148">
          <cell r="A148" t="str">
            <v>322700</v>
          </cell>
          <cell r="B148" t="str">
            <v>CORPORACION PARA EL DESARROLLO SOSTENIBLE DEL AREA DE MANEJO ESPECIAL LA MACARENA - CORMACARENA</v>
          </cell>
        </row>
        <row r="149">
          <cell r="A149" t="str">
            <v>322800</v>
          </cell>
          <cell r="B149" t="str">
            <v>CORPORACION  PARA EL DESARROLLO SOSTENIBLE DE LA MOJANA Y EL SAN JORGE - CORPOMOJANA</v>
          </cell>
        </row>
        <row r="150">
          <cell r="A150" t="str">
            <v>322900</v>
          </cell>
          <cell r="B150" t="str">
            <v>CORPORACION AUTONOMA REGIONAL DE LA ORINOQUIA (CORPORINOQUIA)</v>
          </cell>
        </row>
        <row r="151">
          <cell r="A151" t="str">
            <v>323000</v>
          </cell>
          <cell r="B151" t="str">
            <v>CORPORACION AUTONOMA REGIONAL DE SUCRE (CARSUCRE)</v>
          </cell>
        </row>
        <row r="152">
          <cell r="A152" t="str">
            <v>323100</v>
          </cell>
          <cell r="B152" t="str">
            <v>CORPORACION AUTONOMA REGIONAL DEL ALTO MAGDALENA (CAM)</v>
          </cell>
        </row>
        <row r="153">
          <cell r="A153" t="str">
            <v>323200</v>
          </cell>
          <cell r="B153" t="str">
            <v>CORPORACION AUTONOMA REGIONAL DEL CENTRO DE ANTIOQUIA (CORANTIOQUIA)</v>
          </cell>
        </row>
        <row r="154">
          <cell r="A154" t="str">
            <v>323300</v>
          </cell>
          <cell r="B154" t="str">
            <v>CORPORACION AUTONOMA REGIONAL DEL ATLANTICO - CRA</v>
          </cell>
        </row>
        <row r="155">
          <cell r="A155" t="str">
            <v>323400</v>
          </cell>
          <cell r="B155" t="str">
            <v>CORPORACION AUTONOMA REGIONAL DE SANTANDER (CAS)</v>
          </cell>
        </row>
        <row r="156">
          <cell r="A156" t="str">
            <v>323500</v>
          </cell>
          <cell r="B156" t="str">
            <v>CORPORACION AUTONOMA REGIONAL DE BOYACA (CORPOBOYACA)</v>
          </cell>
        </row>
        <row r="157">
          <cell r="A157" t="str">
            <v>323600</v>
          </cell>
          <cell r="B157" t="str">
            <v>CORPORACION AUTONOMA REGIONAL DE CHIVOR (CORPOCHIVOR)</v>
          </cell>
        </row>
        <row r="158">
          <cell r="A158" t="str">
            <v>323700</v>
          </cell>
          <cell r="B158" t="str">
            <v>CORPORACION AUTONOMA REGIONAL DEL GUAVIO (CORPOGUAVIO)</v>
          </cell>
        </row>
        <row r="159">
          <cell r="A159" t="str">
            <v>323800</v>
          </cell>
          <cell r="B159" t="str">
            <v>CORPORACION AUTONOMA REGIONAL DEL CANAL DEL DIQUE (CARDIQUE)</v>
          </cell>
        </row>
        <row r="160">
          <cell r="A160" t="str">
            <v>323900</v>
          </cell>
          <cell r="B160" t="str">
            <v>CORPORACION AUTONOMA REGIONAL DEL SUR DE BOLIVAR (CSB)</v>
          </cell>
        </row>
        <row r="161">
          <cell r="A161" t="str">
            <v>330101</v>
          </cell>
          <cell r="B161" t="str">
            <v>MINISTERIO DE CULTURA - GESTION GENERAL</v>
          </cell>
        </row>
        <row r="162">
          <cell r="A162" t="str">
            <v>330400</v>
          </cell>
          <cell r="B162" t="str">
            <v>ARCHIVO GENERAL DE LA NACION</v>
          </cell>
        </row>
        <row r="163">
          <cell r="A163" t="str">
            <v>330500</v>
          </cell>
          <cell r="B163" t="str">
            <v>INSTITUTO COLOMBIANO DE ANTROPOLOGIA E HISTORIA</v>
          </cell>
        </row>
        <row r="164">
          <cell r="A164" t="str">
            <v>330700</v>
          </cell>
          <cell r="B164" t="str">
            <v>INSTITUTO CARO Y CUERVO</v>
          </cell>
        </row>
        <row r="165">
          <cell r="A165" t="str">
            <v>340101</v>
          </cell>
          <cell r="B165" t="str">
            <v>AUDITORIA GENERAL DE LA REPUBLICA - GESTION GENERAL</v>
          </cell>
        </row>
        <row r="166">
          <cell r="A166" t="str">
            <v>350101</v>
          </cell>
          <cell r="B166" t="str">
            <v>MINCOMERCIO INDUSTRIA TURISMO - GESTION GENERAL</v>
          </cell>
        </row>
        <row r="167">
          <cell r="A167" t="str">
            <v>350102</v>
          </cell>
          <cell r="B167" t="str">
            <v>MINCOMERCIO INDUSTRIA TURISMO - DIRECCION GENERAL DE COMERCIO EXTERIOR</v>
          </cell>
        </row>
        <row r="168">
          <cell r="A168" t="str">
            <v>350104</v>
          </cell>
          <cell r="B168" t="str">
            <v>MINCOMERCIO INDUSTRIA TURISMO - ARTESANIAS DE COLOMBIA S.A.</v>
          </cell>
        </row>
        <row r="169">
          <cell r="A169" t="str">
            <v>350200</v>
          </cell>
          <cell r="B169" t="str">
            <v>SUPERINTENDENCIA DE SOCIEDADES</v>
          </cell>
        </row>
        <row r="170">
          <cell r="A170" t="str">
            <v>350300</v>
          </cell>
          <cell r="B170" t="str">
            <v>SUPERINTENDENCIA DE INDUSTRIA Y COMERCIO</v>
          </cell>
        </row>
        <row r="171">
          <cell r="A171" t="str">
            <v>350400</v>
          </cell>
          <cell r="B171" t="str">
            <v>UNIDAD ADMINISTRATIVA ESPECIAL JUNTA CENTRAL CONTADORES</v>
          </cell>
        </row>
        <row r="172">
          <cell r="A172" t="str">
            <v>350500</v>
          </cell>
          <cell r="B172" t="str">
            <v>INSTITUTO NACIONAL DE METROLOGÍA - INM</v>
          </cell>
        </row>
        <row r="173">
          <cell r="A173" t="str">
            <v>360101</v>
          </cell>
          <cell r="B173" t="str">
            <v>MINISTERIO DEL TRABAJO - GESTION GENERAL</v>
          </cell>
        </row>
        <row r="174">
          <cell r="A174" t="str">
            <v>360107</v>
          </cell>
          <cell r="B174" t="str">
            <v>MINISTERIO DEL TRABAJO - SUPERINTENDENCIA DE SUBSIDIO FAMILIAR</v>
          </cell>
        </row>
        <row r="175">
          <cell r="A175" t="str">
            <v>360200</v>
          </cell>
          <cell r="B175" t="str">
            <v>SERVICIO NACIONAL DE APRENDIZAJE (SENA)</v>
          </cell>
        </row>
        <row r="176">
          <cell r="A176" t="str">
            <v>361200</v>
          </cell>
          <cell r="B176" t="str">
            <v>UNIDAD ADMINISTRATIVA ESPECIAL DE ORGANIZACIONES SOLIDARIAS</v>
          </cell>
        </row>
        <row r="177">
          <cell r="A177" t="str">
            <v>361300</v>
          </cell>
          <cell r="B177" t="str">
            <v>UNIDAD ADMINISTRATIVA ESPECIAL DEL SERVICIO PUBLICO DE EMPLEO</v>
          </cell>
        </row>
        <row r="178">
          <cell r="A178" t="str">
            <v>370101</v>
          </cell>
          <cell r="B178" t="str">
            <v>MINISTERIO DEL INTERIOR - GESTIÓN GENERAL</v>
          </cell>
        </row>
        <row r="179">
          <cell r="A179" t="str">
            <v>370300</v>
          </cell>
          <cell r="B179" t="str">
            <v>DIRECCION NACIONAL DEL DERECHO DE AUTOR</v>
          </cell>
        </row>
        <row r="180">
          <cell r="A180" t="str">
            <v>370400</v>
          </cell>
          <cell r="B180" t="str">
            <v>CORPORACION NACIONAL PARA LA RECONSTRUCCION DE LA CUENCA DEL RIO PAEZ Y ZONAS ALEDANAS NASA KI WE</v>
          </cell>
        </row>
        <row r="181">
          <cell r="A181" t="str">
            <v>370800</v>
          </cell>
          <cell r="B181" t="str">
            <v>UNIDAD NACIONAL DE PROTECCION - UNP</v>
          </cell>
        </row>
        <row r="182">
          <cell r="A182" t="str">
            <v>370900</v>
          </cell>
          <cell r="B182" t="str">
            <v>DIRECCION NACIONAL DE BOMBEROS</v>
          </cell>
        </row>
        <row r="183">
          <cell r="A183" t="str">
            <v>380100</v>
          </cell>
          <cell r="B183" t="str">
            <v>COMISION NACIONAL DEL SERVICIO CIVIL</v>
          </cell>
        </row>
        <row r="184">
          <cell r="A184" t="str">
            <v>390101</v>
          </cell>
          <cell r="B184" t="str">
            <v>DEPARTAMENTO ADMINISTRATIVO DE LA CIENCIA, TECNOLOGIA E INNOVACION - GESTION GENERAL</v>
          </cell>
        </row>
        <row r="185">
          <cell r="A185" t="str">
            <v>400101</v>
          </cell>
          <cell r="B185" t="str">
            <v>MINISTERIO DE VIVIENDA, CIUDAD Y TERRITORIO - GESTIÓN GENERAL</v>
          </cell>
        </row>
        <row r="186">
          <cell r="A186" t="str">
            <v>400102</v>
          </cell>
          <cell r="B186" t="str">
            <v>COMISION DE REGULACION DE AGUA POTABLE Y SANEAMIENTO BÁSICO CRA</v>
          </cell>
        </row>
        <row r="187">
          <cell r="A187" t="str">
            <v>400200</v>
          </cell>
          <cell r="B187" t="str">
            <v>FONDO NACIONAL DE VIVIENDA - FONVIVIENDA</v>
          </cell>
        </row>
        <row r="188">
          <cell r="A188" t="str">
            <v>410101</v>
          </cell>
          <cell r="B188" t="str">
            <v>DEPARTAMENTO ADMINISTRATIVO PARA LA PROSPERIDAD SOCIAL - GESTIÓN GENERAL</v>
          </cell>
        </row>
        <row r="189">
          <cell r="A189" t="str">
            <v>410400</v>
          </cell>
          <cell r="B189" t="str">
            <v>UNIDAD DE ATENCIÓN Y REPARACIÓN INTEGRAL A LAS VICTIMAS</v>
          </cell>
        </row>
        <row r="190">
          <cell r="A190" t="str">
            <v>410500</v>
          </cell>
          <cell r="B190" t="str">
            <v>CENTRO DE MEMORIA HISTÓRICA</v>
          </cell>
        </row>
        <row r="191">
          <cell r="A191" t="str">
            <v>410600</v>
          </cell>
          <cell r="B191" t="str">
            <v>INSTITUTO COLOMBIANO DE BIENESTAR FAMILIAR (ICBF)</v>
          </cell>
        </row>
        <row r="192">
          <cell r="A192" t="str">
            <v>420101</v>
          </cell>
          <cell r="B192" t="str">
            <v>DEPARTAMENTO ADMINISTRATIVO DIRECCIÓN NACIONAL DE INTELIGENCIA - GESTIÓN GENERAL</v>
          </cell>
        </row>
        <row r="193">
          <cell r="A193" t="str">
            <v>430101</v>
          </cell>
          <cell r="B193" t="str">
            <v>DEPARTAMENTO ADMINISTRATIVO DEL DEPORTE, LA RECREACIÓN, LA ACTIVIDAD FÍSICA Y EL APROVECHAMIENTO DEL TIEMPO LIBRE – COLDEPORTES - GESTIÓN GENERAL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outlinePr summaryBelow="0"/>
    <pageSetUpPr fitToPage="1"/>
  </sheetPr>
  <dimension ref="A1:J278"/>
  <sheetViews>
    <sheetView zoomScale="80" zoomScaleNormal="80" workbookViewId="0">
      <selection activeCell="A21" sqref="A21:I22"/>
    </sheetView>
  </sheetViews>
  <sheetFormatPr baseColWidth="10" defaultColWidth="11.42578125" defaultRowHeight="11.25" outlineLevelRow="3" x14ac:dyDescent="0.2"/>
  <cols>
    <col min="1" max="1" width="4.5703125" style="6" customWidth="1"/>
    <col min="2" max="5" width="4.5703125" style="7" customWidth="1"/>
    <col min="6" max="6" width="68.140625" style="7" customWidth="1"/>
    <col min="7" max="8" width="28.7109375" style="7" customWidth="1"/>
    <col min="9" max="9" width="41.42578125" style="7" customWidth="1"/>
    <col min="10" max="10" width="11.42578125" style="6" customWidth="1"/>
    <col min="11" max="11" width="0.42578125" style="7" customWidth="1"/>
    <col min="12" max="16384" width="11.42578125" style="7"/>
  </cols>
  <sheetData>
    <row r="1" spans="2:9" x14ac:dyDescent="0.2">
      <c r="B1" s="661" t="s">
        <v>0</v>
      </c>
      <c r="C1" s="661"/>
      <c r="D1" s="661"/>
      <c r="E1" s="661"/>
      <c r="F1" s="661"/>
      <c r="G1" s="661"/>
      <c r="H1" s="661"/>
      <c r="I1" s="661"/>
    </row>
    <row r="2" spans="2:9" x14ac:dyDescent="0.2">
      <c r="B2" s="661" t="s">
        <v>42</v>
      </c>
      <c r="C2" s="661"/>
      <c r="D2" s="661"/>
      <c r="E2" s="661"/>
      <c r="F2" s="661"/>
      <c r="G2" s="661"/>
      <c r="H2" s="661"/>
      <c r="I2" s="661"/>
    </row>
    <row r="3" spans="2:9" x14ac:dyDescent="0.2">
      <c r="B3" s="661" t="s">
        <v>1200</v>
      </c>
      <c r="C3" s="661"/>
      <c r="D3" s="661"/>
      <c r="E3" s="661"/>
      <c r="F3" s="661"/>
      <c r="G3" s="661"/>
      <c r="H3" s="661"/>
      <c r="I3" s="661"/>
    </row>
    <row r="4" spans="2:9" x14ac:dyDescent="0.2">
      <c r="B4" s="6"/>
      <c r="C4" s="6"/>
      <c r="D4" s="6"/>
      <c r="E4" s="6"/>
      <c r="F4" s="6"/>
      <c r="G4" s="6"/>
      <c r="H4" s="6"/>
      <c r="I4" s="6"/>
    </row>
    <row r="5" spans="2:9" ht="31.5" customHeight="1" x14ac:dyDescent="0.2">
      <c r="B5" s="645" t="s">
        <v>25</v>
      </c>
      <c r="C5" s="645"/>
      <c r="D5" s="645"/>
      <c r="E5" s="645"/>
      <c r="F5" s="644" t="s">
        <v>1145</v>
      </c>
      <c r="G5" s="644"/>
      <c r="H5" s="644"/>
      <c r="I5" s="6"/>
    </row>
    <row r="6" spans="2:9" x14ac:dyDescent="0.2">
      <c r="B6" s="646" t="s">
        <v>23</v>
      </c>
      <c r="C6" s="647"/>
      <c r="D6" s="647"/>
      <c r="E6" s="648"/>
      <c r="F6" s="662" t="s">
        <v>348</v>
      </c>
      <c r="G6" s="662"/>
      <c r="H6" s="662"/>
      <c r="I6" s="6"/>
    </row>
    <row r="7" spans="2:9" ht="15" customHeight="1" x14ac:dyDescent="0.2">
      <c r="B7" s="649" t="s">
        <v>166</v>
      </c>
      <c r="C7" s="650"/>
      <c r="D7" s="650"/>
      <c r="E7" s="651"/>
      <c r="F7" s="644" t="str">
        <f>IFERROR(VLOOKUP(F6,DESPLEGABLES!A2:B197,2,FALSE),"")</f>
        <v>MINISTERIO DE TECNOLOGIAS DE LA INFORMACION Y LAS COMUNICACIONES - UNIDAD ADMINISTRATIVA ESPECIAL COMISION DE REGULACION DE COMUNICACIONES</v>
      </c>
      <c r="G7" s="644"/>
      <c r="H7" s="644"/>
      <c r="I7" s="6"/>
    </row>
    <row r="8" spans="2:9" ht="27.75" customHeight="1" x14ac:dyDescent="0.2">
      <c r="B8" s="652" t="s">
        <v>908</v>
      </c>
      <c r="C8" s="653"/>
      <c r="D8" s="653"/>
      <c r="E8" s="654"/>
      <c r="F8" s="320" t="s">
        <v>469</v>
      </c>
      <c r="G8" s="125" t="s">
        <v>911</v>
      </c>
      <c r="H8" s="107">
        <f>IFERROR(VLOOKUP(F8,DESPLEGABLES!D1:E69,2,FALSE),"")</f>
        <v>6023</v>
      </c>
      <c r="I8" s="6"/>
    </row>
    <row r="9" spans="2:9" ht="18.75" customHeight="1" x14ac:dyDescent="0.2">
      <c r="B9" s="321"/>
      <c r="C9" s="321"/>
      <c r="D9" s="321"/>
      <c r="E9" s="321"/>
      <c r="F9" s="658" t="s">
        <v>1201</v>
      </c>
      <c r="G9" s="659"/>
      <c r="H9" s="660"/>
      <c r="I9" s="6"/>
    </row>
    <row r="10" spans="2:9" x14ac:dyDescent="0.2">
      <c r="B10" s="27"/>
      <c r="C10" s="27"/>
      <c r="D10" s="6"/>
      <c r="E10" s="6"/>
      <c r="F10" s="6"/>
      <c r="G10" s="6"/>
      <c r="H10" s="6"/>
      <c r="I10" s="6"/>
    </row>
    <row r="11" spans="2:9" x14ac:dyDescent="0.2">
      <c r="B11" s="6"/>
      <c r="C11" s="665" t="s">
        <v>24</v>
      </c>
      <c r="D11" s="666"/>
      <c r="E11" s="666"/>
      <c r="F11" s="667"/>
      <c r="G11" s="211">
        <v>2019</v>
      </c>
      <c r="H11" s="18"/>
      <c r="I11" s="378" t="s">
        <v>1631</v>
      </c>
    </row>
    <row r="12" spans="2:9" x14ac:dyDescent="0.2">
      <c r="B12" s="6"/>
      <c r="C12" s="6"/>
      <c r="D12" s="6"/>
      <c r="E12" s="28"/>
      <c r="F12" s="28"/>
      <c r="G12" s="18"/>
      <c r="H12" s="18"/>
    </row>
    <row r="13" spans="2:9" x14ac:dyDescent="0.2">
      <c r="B13" s="6"/>
      <c r="C13" s="6"/>
      <c r="D13" s="6"/>
      <c r="E13" s="28"/>
      <c r="F13" s="28"/>
      <c r="G13" s="18"/>
      <c r="H13" s="18"/>
      <c r="I13" s="6"/>
    </row>
    <row r="14" spans="2:9" x14ac:dyDescent="0.2">
      <c r="B14" s="6"/>
      <c r="C14" s="6"/>
      <c r="D14" s="6"/>
      <c r="E14" s="28"/>
      <c r="F14" s="28"/>
      <c r="G14" s="18"/>
      <c r="H14" s="18"/>
      <c r="I14" s="6"/>
    </row>
    <row r="15" spans="2:9" x14ac:dyDescent="0.2">
      <c r="B15" s="6"/>
      <c r="C15" s="6"/>
      <c r="D15" s="6"/>
      <c r="E15" s="28"/>
      <c r="F15" s="28"/>
      <c r="G15" s="18"/>
      <c r="H15" s="18"/>
      <c r="I15" s="6"/>
    </row>
    <row r="16" spans="2:9" x14ac:dyDescent="0.2">
      <c r="B16" s="6"/>
      <c r="C16" s="6"/>
      <c r="D16" s="6"/>
      <c r="E16" s="28"/>
      <c r="F16" s="28"/>
      <c r="G16" s="18"/>
      <c r="H16" s="18"/>
      <c r="I16" s="6"/>
    </row>
    <row r="17" spans="1:10" x14ac:dyDescent="0.2">
      <c r="B17" s="6"/>
      <c r="C17" s="6"/>
      <c r="D17" s="6"/>
      <c r="E17" s="28"/>
      <c r="F17" s="28"/>
      <c r="G17" s="18"/>
      <c r="H17" s="18"/>
      <c r="I17" s="6"/>
    </row>
    <row r="18" spans="1:10" x14ac:dyDescent="0.2">
      <c r="B18" s="6"/>
      <c r="C18" s="6"/>
      <c r="D18" s="6"/>
      <c r="E18" s="28"/>
      <c r="F18" s="28"/>
      <c r="G18" s="18"/>
      <c r="H18" s="18"/>
      <c r="I18" s="6"/>
    </row>
    <row r="19" spans="1:10" x14ac:dyDescent="0.2">
      <c r="B19" s="6"/>
      <c r="C19" s="6"/>
      <c r="D19" s="6"/>
      <c r="E19" s="28"/>
      <c r="F19" s="28"/>
      <c r="G19" s="18"/>
      <c r="H19" s="18"/>
      <c r="I19" s="6"/>
    </row>
    <row r="20" spans="1:10" ht="12" thickBot="1" x14ac:dyDescent="0.25">
      <c r="B20" s="6"/>
      <c r="C20" s="6"/>
      <c r="D20" s="6"/>
      <c r="E20" s="6"/>
      <c r="F20" s="6"/>
      <c r="G20" s="6"/>
      <c r="H20" s="6"/>
      <c r="I20" s="6"/>
    </row>
    <row r="21" spans="1:10" ht="36" customHeight="1" thickTop="1" thickBot="1" x14ac:dyDescent="0.25">
      <c r="A21" s="655" t="s">
        <v>19</v>
      </c>
      <c r="B21" s="656"/>
      <c r="C21" s="656"/>
      <c r="D21" s="656"/>
      <c r="E21" s="657"/>
      <c r="F21" s="663" t="s">
        <v>20</v>
      </c>
      <c r="G21" s="668" t="s">
        <v>21</v>
      </c>
      <c r="H21" s="668" t="s">
        <v>22</v>
      </c>
      <c r="I21" s="663" t="s">
        <v>504</v>
      </c>
    </row>
    <row r="22" spans="1:10" ht="12.75" thickTop="1" thickBot="1" x14ac:dyDescent="0.25">
      <c r="A22" s="124">
        <v>1</v>
      </c>
      <c r="B22" s="199">
        <v>2</v>
      </c>
      <c r="C22" s="200">
        <v>3</v>
      </c>
      <c r="D22" s="199">
        <v>4</v>
      </c>
      <c r="E22" s="201">
        <v>5</v>
      </c>
      <c r="F22" s="664"/>
      <c r="G22" s="669"/>
      <c r="H22" s="670"/>
      <c r="I22" s="664"/>
    </row>
    <row r="23" spans="1:10" ht="12.75" thickTop="1" thickBot="1" x14ac:dyDescent="0.25">
      <c r="A23" s="83">
        <v>1</v>
      </c>
      <c r="B23" s="83"/>
      <c r="C23" s="83"/>
      <c r="D23" s="198"/>
      <c r="E23" s="83"/>
      <c r="F23" s="90" t="s">
        <v>1</v>
      </c>
      <c r="G23" s="224">
        <f>G27+G24</f>
        <v>30646958851</v>
      </c>
      <c r="H23" s="224">
        <f>H27+H24</f>
        <v>32498372741</v>
      </c>
      <c r="I23" s="48"/>
    </row>
    <row r="24" spans="1:10" ht="12" outlineLevel="1" thickBot="1" x14ac:dyDescent="0.25">
      <c r="A24" s="84">
        <v>1</v>
      </c>
      <c r="B24" s="322" t="s">
        <v>702</v>
      </c>
      <c r="C24" s="84"/>
      <c r="D24" s="84"/>
      <c r="E24" s="84"/>
      <c r="F24" s="91" t="s">
        <v>684</v>
      </c>
      <c r="G24" s="225">
        <f>G25</f>
        <v>0</v>
      </c>
      <c r="H24" s="226">
        <f>H25</f>
        <v>0</v>
      </c>
      <c r="I24" s="75"/>
    </row>
    <row r="25" spans="1:10" ht="12" outlineLevel="2" collapsed="1" thickBot="1" x14ac:dyDescent="0.25">
      <c r="A25" s="85">
        <v>1</v>
      </c>
      <c r="B25" s="323" t="s">
        <v>702</v>
      </c>
      <c r="C25" s="85">
        <v>2</v>
      </c>
      <c r="D25" s="85"/>
      <c r="E25" s="85"/>
      <c r="F25" s="92" t="s">
        <v>685</v>
      </c>
      <c r="G25" s="227">
        <f>G26</f>
        <v>0</v>
      </c>
      <c r="H25" s="228">
        <f>H26</f>
        <v>0</v>
      </c>
      <c r="I25" s="49"/>
    </row>
    <row r="26" spans="1:10" ht="12" hidden="1" outlineLevel="3" thickBot="1" x14ac:dyDescent="0.25">
      <c r="A26" s="86">
        <v>1</v>
      </c>
      <c r="B26" s="324" t="s">
        <v>702</v>
      </c>
      <c r="C26" s="86">
        <v>2</v>
      </c>
      <c r="D26" s="86" t="str">
        <f>IFERROR(VLOOKUP(F26,DESPLEGABLES!G1:H6,2,FALSE),"")</f>
        <v/>
      </c>
      <c r="E26" s="86"/>
      <c r="F26" s="207"/>
      <c r="G26" s="229"/>
      <c r="H26" s="230"/>
      <c r="I26" s="67"/>
    </row>
    <row r="27" spans="1:10" ht="12" outlineLevel="1" thickBot="1" x14ac:dyDescent="0.25">
      <c r="A27" s="84">
        <v>1</v>
      </c>
      <c r="B27" s="322" t="s">
        <v>703</v>
      </c>
      <c r="C27" s="84"/>
      <c r="D27" s="84"/>
      <c r="E27" s="84"/>
      <c r="F27" s="91" t="s">
        <v>2</v>
      </c>
      <c r="G27" s="225">
        <f>G28+G47+G53+G55+G58+G44</f>
        <v>30646958851</v>
      </c>
      <c r="H27" s="231">
        <f>H28+H47+H53+H55+H58+H44</f>
        <v>32498372741</v>
      </c>
      <c r="I27" s="52"/>
    </row>
    <row r="28" spans="1:10" outlineLevel="2" x14ac:dyDescent="0.2">
      <c r="A28" s="85">
        <v>1</v>
      </c>
      <c r="B28" s="323" t="s">
        <v>703</v>
      </c>
      <c r="C28" s="85">
        <v>1</v>
      </c>
      <c r="D28" s="85"/>
      <c r="E28" s="85"/>
      <c r="F28" s="92" t="s">
        <v>3</v>
      </c>
      <c r="G28" s="227">
        <f>G29+G32+G34+G37</f>
        <v>30646958851</v>
      </c>
      <c r="H28" s="228">
        <f>H29+H32+H34+H37</f>
        <v>32498372741</v>
      </c>
      <c r="I28" s="65"/>
    </row>
    <row r="29" spans="1:10" outlineLevel="2" collapsed="1" x14ac:dyDescent="0.2">
      <c r="A29" s="86">
        <v>1</v>
      </c>
      <c r="B29" s="324" t="s">
        <v>703</v>
      </c>
      <c r="C29" s="86">
        <v>1</v>
      </c>
      <c r="D29" s="324" t="s">
        <v>702</v>
      </c>
      <c r="E29" s="86"/>
      <c r="F29" s="93" t="s">
        <v>690</v>
      </c>
      <c r="G29" s="232">
        <f>SUM(G30:G31)</f>
        <v>0</v>
      </c>
      <c r="H29" s="233">
        <f>SUM(H30:H31)</f>
        <v>0</v>
      </c>
      <c r="I29" s="69"/>
      <c r="J29" s="25"/>
    </row>
    <row r="30" spans="1:10" hidden="1" outlineLevel="3" x14ac:dyDescent="0.2">
      <c r="A30" s="87">
        <v>1</v>
      </c>
      <c r="B30" s="325" t="s">
        <v>703</v>
      </c>
      <c r="C30" s="87">
        <v>1</v>
      </c>
      <c r="D30" s="325" t="s">
        <v>702</v>
      </c>
      <c r="E30" s="87" t="str">
        <f>IFERROR(VLOOKUP(F30,DESPLEGABLES!M2:N3,2,FALSE),"")</f>
        <v/>
      </c>
      <c r="F30" s="19"/>
      <c r="G30" s="234"/>
      <c r="H30" s="235"/>
      <c r="I30" s="74"/>
      <c r="J30" s="25"/>
    </row>
    <row r="31" spans="1:10" hidden="1" outlineLevel="3" x14ac:dyDescent="0.2">
      <c r="A31" s="87">
        <v>1</v>
      </c>
      <c r="B31" s="325" t="s">
        <v>703</v>
      </c>
      <c r="C31" s="87">
        <v>1</v>
      </c>
      <c r="D31" s="325" t="s">
        <v>702</v>
      </c>
      <c r="E31" s="87" t="str">
        <f>IFERROR(VLOOKUP(F31,DESPLEGABLES!M2:N3,2,FALSE),"")</f>
        <v/>
      </c>
      <c r="F31" s="19"/>
      <c r="G31" s="236"/>
      <c r="H31" s="235"/>
      <c r="I31" s="74"/>
      <c r="J31" s="25"/>
    </row>
    <row r="32" spans="1:10" outlineLevel="2" x14ac:dyDescent="0.2">
      <c r="A32" s="86">
        <v>1</v>
      </c>
      <c r="B32" s="324" t="s">
        <v>703</v>
      </c>
      <c r="C32" s="86">
        <v>1</v>
      </c>
      <c r="D32" s="324" t="s">
        <v>703</v>
      </c>
      <c r="E32" s="86"/>
      <c r="F32" s="93" t="s">
        <v>903</v>
      </c>
      <c r="G32" s="232">
        <f>G33</f>
        <v>0</v>
      </c>
      <c r="H32" s="237">
        <f>H33</f>
        <v>0</v>
      </c>
      <c r="I32" s="53"/>
      <c r="J32" s="25"/>
    </row>
    <row r="33" spans="1:10" outlineLevel="3" x14ac:dyDescent="0.2">
      <c r="A33" s="87">
        <v>1</v>
      </c>
      <c r="B33" s="325" t="s">
        <v>703</v>
      </c>
      <c r="C33" s="87">
        <v>1</v>
      </c>
      <c r="D33" s="325" t="s">
        <v>703</v>
      </c>
      <c r="E33" s="109" t="str">
        <f>IFERROR(VLOOKUP(F33,DESPLEGABLES!M7:N8,2,FALSE),"")</f>
        <v/>
      </c>
      <c r="F33" s="19"/>
      <c r="G33" s="234"/>
      <c r="H33" s="238"/>
      <c r="I33" s="50"/>
      <c r="J33" s="25"/>
    </row>
    <row r="34" spans="1:10" outlineLevel="2" collapsed="1" x14ac:dyDescent="0.2">
      <c r="A34" s="86">
        <v>1</v>
      </c>
      <c r="B34" s="324" t="s">
        <v>703</v>
      </c>
      <c r="C34" s="86">
        <v>1</v>
      </c>
      <c r="D34" s="324" t="s">
        <v>704</v>
      </c>
      <c r="E34" s="86"/>
      <c r="F34" s="93" t="s">
        <v>835</v>
      </c>
      <c r="G34" s="232">
        <f>G36</f>
        <v>0</v>
      </c>
      <c r="H34" s="232">
        <f>H36</f>
        <v>0</v>
      </c>
      <c r="I34" s="54"/>
      <c r="J34" s="25"/>
    </row>
    <row r="35" spans="1:10" hidden="1" outlineLevel="3" x14ac:dyDescent="0.2">
      <c r="A35" s="110">
        <v>1</v>
      </c>
      <c r="B35" s="327" t="s">
        <v>703</v>
      </c>
      <c r="C35" s="110">
        <v>1</v>
      </c>
      <c r="D35" s="325" t="s">
        <v>704</v>
      </c>
      <c r="E35" s="111" t="str">
        <f>IFERROR(VLOOKUP(F35,DESPLEGABLES!M13:N15,2,FALSE),"")</f>
        <v/>
      </c>
      <c r="F35" s="26"/>
      <c r="G35" s="239"/>
      <c r="H35" s="240"/>
      <c r="I35" s="51"/>
      <c r="J35" s="25"/>
    </row>
    <row r="36" spans="1:10" hidden="1" outlineLevel="3" x14ac:dyDescent="0.2">
      <c r="A36" s="110">
        <v>1</v>
      </c>
      <c r="B36" s="327" t="s">
        <v>703</v>
      </c>
      <c r="C36" s="110">
        <v>1</v>
      </c>
      <c r="D36" s="325" t="s">
        <v>704</v>
      </c>
      <c r="E36" s="111" t="str">
        <f>IFERROR(VLOOKUP(F36,DESPLEGABLES!M13:N15,2,FALSE),"")</f>
        <v/>
      </c>
      <c r="F36" s="26"/>
      <c r="G36" s="239"/>
      <c r="H36" s="240"/>
      <c r="I36" s="51"/>
      <c r="J36" s="25"/>
    </row>
    <row r="37" spans="1:10" outlineLevel="2" x14ac:dyDescent="0.2">
      <c r="A37" s="86">
        <v>1</v>
      </c>
      <c r="B37" s="324" t="s">
        <v>703</v>
      </c>
      <c r="C37" s="86">
        <v>1</v>
      </c>
      <c r="D37" s="324" t="s">
        <v>707</v>
      </c>
      <c r="E37" s="86"/>
      <c r="F37" s="93" t="s">
        <v>904</v>
      </c>
      <c r="G37" s="232">
        <f>SUM(G38:G43)</f>
        <v>30646958851</v>
      </c>
      <c r="H37" s="232">
        <f>SUM(H38:H43)</f>
        <v>32498372741</v>
      </c>
      <c r="I37" s="54"/>
      <c r="J37" s="25"/>
    </row>
    <row r="38" spans="1:10" ht="22.5" outlineLevel="3" x14ac:dyDescent="0.2">
      <c r="A38" s="87">
        <v>1</v>
      </c>
      <c r="B38" s="325" t="s">
        <v>703</v>
      </c>
      <c r="C38" s="87">
        <v>1</v>
      </c>
      <c r="D38" s="325" t="s">
        <v>707</v>
      </c>
      <c r="E38" s="88" t="str">
        <f>IFERROR(VLOOKUP(F38,DESPLEGABLES!P2:Q32,2,FALSE),"")</f>
        <v>01</v>
      </c>
      <c r="F38" s="19" t="s">
        <v>699</v>
      </c>
      <c r="G38" s="234">
        <v>30646958851</v>
      </c>
      <c r="H38" s="235">
        <v>32498372741</v>
      </c>
      <c r="I38" s="76" t="s">
        <v>1691</v>
      </c>
      <c r="J38" s="25"/>
    </row>
    <row r="39" spans="1:10" outlineLevel="3" x14ac:dyDescent="0.2">
      <c r="A39" s="87">
        <v>1</v>
      </c>
      <c r="B39" s="325" t="s">
        <v>703</v>
      </c>
      <c r="C39" s="87">
        <v>1</v>
      </c>
      <c r="D39" s="325" t="s">
        <v>707</v>
      </c>
      <c r="E39" s="87" t="str">
        <f>IFERROR(VLOOKUP(F39,DESPLEGABLES!P2:Q32,2,FALSE),"")</f>
        <v/>
      </c>
      <c r="F39" s="19"/>
      <c r="G39" s="241"/>
      <c r="H39" s="241"/>
      <c r="I39" s="76"/>
      <c r="J39" s="25"/>
    </row>
    <row r="40" spans="1:10" outlineLevel="3" x14ac:dyDescent="0.2">
      <c r="A40" s="87">
        <v>1</v>
      </c>
      <c r="B40" s="325" t="s">
        <v>703</v>
      </c>
      <c r="C40" s="87">
        <v>1</v>
      </c>
      <c r="D40" s="325" t="s">
        <v>707</v>
      </c>
      <c r="E40" s="112" t="str">
        <f>IFERROR(VLOOKUP(F40,DESPLEGABLES!P2:Q32,2,FALSE),"")</f>
        <v/>
      </c>
      <c r="F40" s="19"/>
      <c r="G40" s="242"/>
      <c r="H40" s="235"/>
      <c r="I40" s="77"/>
      <c r="J40" s="25"/>
    </row>
    <row r="41" spans="1:10" outlineLevel="3" x14ac:dyDescent="0.2">
      <c r="A41" s="87">
        <v>1</v>
      </c>
      <c r="B41" s="325" t="s">
        <v>703</v>
      </c>
      <c r="C41" s="87">
        <v>1</v>
      </c>
      <c r="D41" s="325" t="s">
        <v>707</v>
      </c>
      <c r="E41" s="113" t="str">
        <f>IFERROR(VLOOKUP(F41,DESPLEGABLES!P2:Q32,2,FALSE),"")</f>
        <v/>
      </c>
      <c r="F41" s="19"/>
      <c r="G41" s="241"/>
      <c r="H41" s="241"/>
      <c r="I41" s="76"/>
      <c r="J41" s="25"/>
    </row>
    <row r="42" spans="1:10" outlineLevel="3" x14ac:dyDescent="0.2">
      <c r="A42" s="87">
        <v>1</v>
      </c>
      <c r="B42" s="325" t="s">
        <v>703</v>
      </c>
      <c r="C42" s="87">
        <v>1</v>
      </c>
      <c r="D42" s="325" t="s">
        <v>707</v>
      </c>
      <c r="E42" s="112" t="str">
        <f>IFERROR(VLOOKUP(F42,DESPLEGABLES!P2:Q32,2,FALSE),"")</f>
        <v/>
      </c>
      <c r="F42" s="19"/>
      <c r="G42" s="241"/>
      <c r="H42" s="241"/>
      <c r="I42" s="76"/>
      <c r="J42" s="25"/>
    </row>
    <row r="43" spans="1:10" outlineLevel="3" x14ac:dyDescent="0.2">
      <c r="A43" s="87">
        <v>1</v>
      </c>
      <c r="B43" s="325" t="s">
        <v>703</v>
      </c>
      <c r="C43" s="87">
        <v>1</v>
      </c>
      <c r="D43" s="325" t="s">
        <v>707</v>
      </c>
      <c r="E43" s="114"/>
      <c r="F43" s="19"/>
      <c r="G43" s="241"/>
      <c r="H43" s="241"/>
      <c r="I43" s="78"/>
      <c r="J43" s="25"/>
    </row>
    <row r="44" spans="1:10" outlineLevel="2" collapsed="1" x14ac:dyDescent="0.2">
      <c r="A44" s="85">
        <v>1</v>
      </c>
      <c r="B44" s="323" t="s">
        <v>703</v>
      </c>
      <c r="C44" s="85">
        <v>2</v>
      </c>
      <c r="D44" s="85"/>
      <c r="E44" s="85"/>
      <c r="F44" s="92" t="s">
        <v>834</v>
      </c>
      <c r="G44" s="227">
        <f>SUM(G45:G46)</f>
        <v>0</v>
      </c>
      <c r="H44" s="228">
        <f>SUM(H45:H46)</f>
        <v>0</v>
      </c>
      <c r="I44" s="65"/>
    </row>
    <row r="45" spans="1:10" hidden="1" outlineLevel="3" x14ac:dyDescent="0.2">
      <c r="A45" s="86">
        <v>1</v>
      </c>
      <c r="B45" s="324" t="s">
        <v>703</v>
      </c>
      <c r="C45" s="86">
        <v>2</v>
      </c>
      <c r="D45" s="86" t="str">
        <f>IFERROR(VLOOKUP(F45,DESPLEGABLES!V55:W57,2,FALSE),"")</f>
        <v/>
      </c>
      <c r="E45" s="86"/>
      <c r="F45" s="108"/>
      <c r="G45" s="229"/>
      <c r="H45" s="328"/>
      <c r="I45" s="67"/>
    </row>
    <row r="46" spans="1:10" hidden="1" outlineLevel="3" x14ac:dyDescent="0.2">
      <c r="A46" s="86">
        <v>1</v>
      </c>
      <c r="B46" s="324" t="s">
        <v>703</v>
      </c>
      <c r="C46" s="86">
        <v>2</v>
      </c>
      <c r="D46" s="86"/>
      <c r="E46" s="86"/>
      <c r="F46" s="17"/>
      <c r="G46" s="229"/>
      <c r="H46" s="329"/>
      <c r="I46" s="67"/>
    </row>
    <row r="47" spans="1:10" outlineLevel="2" x14ac:dyDescent="0.2">
      <c r="A47" s="85">
        <v>1</v>
      </c>
      <c r="B47" s="323" t="s">
        <v>703</v>
      </c>
      <c r="C47" s="85">
        <v>3</v>
      </c>
      <c r="D47" s="85"/>
      <c r="E47" s="85"/>
      <c r="F47" s="92" t="s">
        <v>695</v>
      </c>
      <c r="G47" s="227">
        <f>G48+G52</f>
        <v>0</v>
      </c>
      <c r="H47" s="228">
        <f>H48+H52</f>
        <v>0</v>
      </c>
      <c r="I47" s="65"/>
    </row>
    <row r="48" spans="1:10" outlineLevel="2" collapsed="1" x14ac:dyDescent="0.2">
      <c r="A48" s="86">
        <v>1</v>
      </c>
      <c r="B48" s="324" t="s">
        <v>703</v>
      </c>
      <c r="C48" s="86">
        <v>3</v>
      </c>
      <c r="D48" s="324" t="s">
        <v>702</v>
      </c>
      <c r="E48" s="86"/>
      <c r="F48" s="93" t="s">
        <v>1202</v>
      </c>
      <c r="G48" s="232">
        <f>SUM(G49:G51)</f>
        <v>0</v>
      </c>
      <c r="H48" s="232">
        <f>SUM(H49:H51)</f>
        <v>0</v>
      </c>
      <c r="I48" s="54"/>
      <c r="J48" s="25"/>
    </row>
    <row r="49" spans="1:10" hidden="1" outlineLevel="3" x14ac:dyDescent="0.2">
      <c r="A49" s="110">
        <v>1</v>
      </c>
      <c r="B49" s="327" t="s">
        <v>703</v>
      </c>
      <c r="C49" s="110">
        <v>3</v>
      </c>
      <c r="D49" s="325" t="s">
        <v>702</v>
      </c>
      <c r="E49" s="111" t="str">
        <f>IFERROR(VLOOKUP(F49,DESPLEGABLES!G14:H25,2,FALSE),"")</f>
        <v/>
      </c>
      <c r="F49" s="26"/>
      <c r="G49" s="239"/>
      <c r="H49" s="240"/>
      <c r="I49" s="51"/>
      <c r="J49" s="25"/>
    </row>
    <row r="50" spans="1:10" hidden="1" outlineLevel="3" x14ac:dyDescent="0.2">
      <c r="A50" s="110">
        <v>1</v>
      </c>
      <c r="B50" s="327" t="s">
        <v>703</v>
      </c>
      <c r="C50" s="110">
        <v>3</v>
      </c>
      <c r="D50" s="325" t="s">
        <v>702</v>
      </c>
      <c r="E50" s="111" t="str">
        <f>IFERROR(VLOOKUP(F50,DESPLEGABLES!G14:H25,2,FALSE),"")</f>
        <v/>
      </c>
      <c r="F50" s="26"/>
      <c r="G50" s="239"/>
      <c r="H50" s="240"/>
      <c r="I50" s="51"/>
      <c r="J50" s="25"/>
    </row>
    <row r="51" spans="1:10" hidden="1" outlineLevel="3" x14ac:dyDescent="0.2">
      <c r="A51" s="110">
        <v>1</v>
      </c>
      <c r="B51" s="327" t="s">
        <v>703</v>
      </c>
      <c r="C51" s="110">
        <v>3</v>
      </c>
      <c r="D51" s="325" t="s">
        <v>702</v>
      </c>
      <c r="E51" s="111" t="str">
        <f>IFERROR(VLOOKUP(F51,DESPLEGABLES!G14:H25,2,FALSE),"")</f>
        <v/>
      </c>
      <c r="F51" s="26"/>
      <c r="G51" s="239"/>
      <c r="H51" s="240"/>
      <c r="I51" s="51"/>
      <c r="J51" s="25"/>
    </row>
    <row r="52" spans="1:10" outlineLevel="2" x14ac:dyDescent="0.2">
      <c r="A52" s="86">
        <v>1</v>
      </c>
      <c r="B52" s="324" t="s">
        <v>703</v>
      </c>
      <c r="C52" s="86">
        <v>3</v>
      </c>
      <c r="D52" s="324" t="s">
        <v>703</v>
      </c>
      <c r="E52" s="86"/>
      <c r="F52" s="93" t="s">
        <v>1203</v>
      </c>
      <c r="G52" s="229"/>
      <c r="H52" s="229"/>
      <c r="I52" s="54"/>
      <c r="J52" s="25"/>
    </row>
    <row r="53" spans="1:10" outlineLevel="2" collapsed="1" x14ac:dyDescent="0.2">
      <c r="A53" s="85">
        <v>1</v>
      </c>
      <c r="B53" s="323" t="s">
        <v>703</v>
      </c>
      <c r="C53" s="85">
        <v>4</v>
      </c>
      <c r="D53" s="85"/>
      <c r="E53" s="85"/>
      <c r="F53" s="92" t="s">
        <v>123</v>
      </c>
      <c r="G53" s="227">
        <f>G54</f>
        <v>0</v>
      </c>
      <c r="H53" s="228">
        <f>H54</f>
        <v>0</v>
      </c>
      <c r="I53" s="65"/>
    </row>
    <row r="54" spans="1:10" hidden="1" outlineLevel="3" x14ac:dyDescent="0.2">
      <c r="A54" s="86">
        <v>1</v>
      </c>
      <c r="B54" s="324" t="s">
        <v>703</v>
      </c>
      <c r="C54" s="86">
        <v>4</v>
      </c>
      <c r="D54" s="324" t="s">
        <v>707</v>
      </c>
      <c r="E54" s="86"/>
      <c r="F54" s="108" t="s">
        <v>820</v>
      </c>
      <c r="G54" s="229"/>
      <c r="H54" s="230"/>
      <c r="I54" s="67"/>
    </row>
    <row r="55" spans="1:10" outlineLevel="2" collapsed="1" x14ac:dyDescent="0.2">
      <c r="A55" s="85">
        <v>1</v>
      </c>
      <c r="B55" s="323" t="s">
        <v>703</v>
      </c>
      <c r="C55" s="85">
        <v>5</v>
      </c>
      <c r="D55" s="323"/>
      <c r="E55" s="85"/>
      <c r="F55" s="92" t="s">
        <v>4</v>
      </c>
      <c r="G55" s="227">
        <f>SUM(G56:G57)</f>
        <v>0</v>
      </c>
      <c r="H55" s="228">
        <f>SUM(H56:H57)</f>
        <v>0</v>
      </c>
      <c r="I55" s="66"/>
    </row>
    <row r="56" spans="1:10" hidden="1" outlineLevel="3" x14ac:dyDescent="0.2">
      <c r="A56" s="86">
        <v>1</v>
      </c>
      <c r="B56" s="324" t="s">
        <v>703</v>
      </c>
      <c r="C56" s="86">
        <v>5</v>
      </c>
      <c r="D56" s="324" t="s">
        <v>702</v>
      </c>
      <c r="E56" s="86"/>
      <c r="F56" s="93" t="s">
        <v>940</v>
      </c>
      <c r="G56" s="229"/>
      <c r="H56" s="245"/>
      <c r="I56" s="67"/>
    </row>
    <row r="57" spans="1:10" hidden="1" outlineLevel="3" x14ac:dyDescent="0.2">
      <c r="A57" s="86">
        <v>1</v>
      </c>
      <c r="B57" s="324" t="s">
        <v>703</v>
      </c>
      <c r="C57" s="86">
        <v>5</v>
      </c>
      <c r="D57" s="324" t="s">
        <v>703</v>
      </c>
      <c r="E57" s="86"/>
      <c r="F57" s="93" t="s">
        <v>5</v>
      </c>
      <c r="G57" s="229"/>
      <c r="H57" s="245"/>
      <c r="I57" s="67"/>
    </row>
    <row r="58" spans="1:10" outlineLevel="2" x14ac:dyDescent="0.2">
      <c r="A58" s="85">
        <v>1</v>
      </c>
      <c r="B58" s="323" t="s">
        <v>703</v>
      </c>
      <c r="C58" s="85">
        <v>6</v>
      </c>
      <c r="D58" s="323"/>
      <c r="E58" s="85"/>
      <c r="F58" s="92" t="s">
        <v>6</v>
      </c>
      <c r="G58" s="227">
        <f>G59+G60+G61+G62+G63+G65+G67+G66+G68</f>
        <v>0</v>
      </c>
      <c r="H58" s="228">
        <f>H59+H62+H60+H61+H63+H65+H67+H66+H68</f>
        <v>0</v>
      </c>
      <c r="I58" s="65"/>
    </row>
    <row r="59" spans="1:10" outlineLevel="2" x14ac:dyDescent="0.2">
      <c r="A59" s="86">
        <v>1</v>
      </c>
      <c r="B59" s="324" t="s">
        <v>703</v>
      </c>
      <c r="C59" s="86">
        <v>6</v>
      </c>
      <c r="D59" s="324" t="s">
        <v>702</v>
      </c>
      <c r="E59" s="86"/>
      <c r="F59" s="93" t="s">
        <v>15</v>
      </c>
      <c r="G59" s="229"/>
      <c r="H59" s="245"/>
      <c r="I59" s="67"/>
      <c r="J59" s="25"/>
    </row>
    <row r="60" spans="1:10" outlineLevel="2" x14ac:dyDescent="0.2">
      <c r="A60" s="86">
        <v>1</v>
      </c>
      <c r="B60" s="324" t="s">
        <v>703</v>
      </c>
      <c r="C60" s="86">
        <v>6</v>
      </c>
      <c r="D60" s="324" t="s">
        <v>703</v>
      </c>
      <c r="E60" s="86"/>
      <c r="F60" s="93" t="s">
        <v>89</v>
      </c>
      <c r="G60" s="229"/>
      <c r="H60" s="245"/>
      <c r="I60" s="67"/>
      <c r="J60" s="25"/>
    </row>
    <row r="61" spans="1:10" outlineLevel="2" x14ac:dyDescent="0.2">
      <c r="A61" s="86">
        <v>1</v>
      </c>
      <c r="B61" s="324" t="s">
        <v>703</v>
      </c>
      <c r="C61" s="86">
        <v>6</v>
      </c>
      <c r="D61" s="324" t="s">
        <v>704</v>
      </c>
      <c r="E61" s="86"/>
      <c r="F61" s="93" t="s">
        <v>827</v>
      </c>
      <c r="G61" s="229"/>
      <c r="H61" s="245"/>
      <c r="I61" s="67"/>
      <c r="J61" s="25"/>
    </row>
    <row r="62" spans="1:10" outlineLevel="2" x14ac:dyDescent="0.2">
      <c r="A62" s="86">
        <v>1</v>
      </c>
      <c r="B62" s="324" t="s">
        <v>703</v>
      </c>
      <c r="C62" s="86">
        <v>6</v>
      </c>
      <c r="D62" s="324" t="s">
        <v>707</v>
      </c>
      <c r="E62" s="86"/>
      <c r="F62" s="93" t="s">
        <v>838</v>
      </c>
      <c r="G62" s="229"/>
      <c r="H62" s="245"/>
      <c r="I62" s="67"/>
      <c r="J62" s="25"/>
    </row>
    <row r="63" spans="1:10" outlineLevel="2" collapsed="1" x14ac:dyDescent="0.2">
      <c r="A63" s="86">
        <v>1</v>
      </c>
      <c r="B63" s="324" t="s">
        <v>703</v>
      </c>
      <c r="C63" s="86">
        <v>6</v>
      </c>
      <c r="D63" s="324" t="s">
        <v>708</v>
      </c>
      <c r="E63" s="86"/>
      <c r="F63" s="93" t="s">
        <v>829</v>
      </c>
      <c r="G63" s="232">
        <f>G64</f>
        <v>0</v>
      </c>
      <c r="H63" s="237">
        <f>H64</f>
        <v>0</v>
      </c>
      <c r="I63" s="67"/>
      <c r="J63" s="25"/>
    </row>
    <row r="64" spans="1:10" hidden="1" outlineLevel="3" x14ac:dyDescent="0.2">
      <c r="A64" s="87">
        <v>1</v>
      </c>
      <c r="B64" s="325" t="s">
        <v>703</v>
      </c>
      <c r="C64" s="87">
        <v>6</v>
      </c>
      <c r="D64" s="325" t="s">
        <v>708</v>
      </c>
      <c r="E64" s="325" t="s">
        <v>703</v>
      </c>
      <c r="F64" s="94" t="s">
        <v>840</v>
      </c>
      <c r="G64" s="236"/>
      <c r="H64" s="236"/>
      <c r="I64" s="79"/>
      <c r="J64" s="25"/>
    </row>
    <row r="65" spans="1:10" outlineLevel="2" x14ac:dyDescent="0.2">
      <c r="A65" s="86">
        <v>1</v>
      </c>
      <c r="B65" s="324" t="s">
        <v>703</v>
      </c>
      <c r="C65" s="86">
        <v>6</v>
      </c>
      <c r="D65" s="324" t="s">
        <v>709</v>
      </c>
      <c r="E65" s="86"/>
      <c r="F65" s="93" t="s">
        <v>836</v>
      </c>
      <c r="G65" s="229"/>
      <c r="H65" s="245"/>
      <c r="I65" s="67"/>
      <c r="J65" s="25"/>
    </row>
    <row r="66" spans="1:10" outlineLevel="2" x14ac:dyDescent="0.2">
      <c r="A66" s="86">
        <v>1</v>
      </c>
      <c r="B66" s="324" t="s">
        <v>703</v>
      </c>
      <c r="C66" s="86">
        <v>6</v>
      </c>
      <c r="D66" s="324" t="s">
        <v>715</v>
      </c>
      <c r="E66" s="86"/>
      <c r="F66" s="93" t="s">
        <v>831</v>
      </c>
      <c r="G66" s="229"/>
      <c r="H66" s="245"/>
      <c r="I66" s="67"/>
      <c r="J66" s="25"/>
    </row>
    <row r="67" spans="1:10" outlineLevel="2" x14ac:dyDescent="0.2">
      <c r="A67" s="86">
        <v>1</v>
      </c>
      <c r="B67" s="324" t="s">
        <v>703</v>
      </c>
      <c r="C67" s="86">
        <v>6</v>
      </c>
      <c r="D67" s="324" t="s">
        <v>716</v>
      </c>
      <c r="E67" s="86"/>
      <c r="F67" s="93" t="s">
        <v>841</v>
      </c>
      <c r="G67" s="229"/>
      <c r="H67" s="245"/>
      <c r="I67" s="67"/>
      <c r="J67" s="25"/>
    </row>
    <row r="68" spans="1:10" ht="12" outlineLevel="2" thickBot="1" x14ac:dyDescent="0.25">
      <c r="A68" s="86">
        <v>1</v>
      </c>
      <c r="B68" s="324" t="s">
        <v>703</v>
      </c>
      <c r="C68" s="86">
        <v>6</v>
      </c>
      <c r="D68" s="86"/>
      <c r="E68" s="86"/>
      <c r="F68" s="17"/>
      <c r="G68" s="229"/>
      <c r="H68" s="245"/>
      <c r="I68" s="67"/>
      <c r="J68" s="25"/>
    </row>
    <row r="69" spans="1:10" ht="12.75" collapsed="1" thickTop="1" thickBot="1" x14ac:dyDescent="0.25">
      <c r="A69" s="83">
        <v>2</v>
      </c>
      <c r="B69" s="326"/>
      <c r="C69" s="83"/>
      <c r="D69" s="83"/>
      <c r="E69" s="83"/>
      <c r="F69" s="90" t="s">
        <v>7</v>
      </c>
      <c r="G69" s="224">
        <f>G70+G73+G74+G77+G80+G81+G83</f>
        <v>0</v>
      </c>
      <c r="H69" s="224">
        <f>H70+H73+H74+H77+H80+H81+H83</f>
        <v>0</v>
      </c>
      <c r="I69" s="68"/>
    </row>
    <row r="70" spans="1:10" ht="12" hidden="1" outlineLevel="1" thickBot="1" x14ac:dyDescent="0.25">
      <c r="A70" s="84">
        <v>2</v>
      </c>
      <c r="B70" s="322" t="s">
        <v>702</v>
      </c>
      <c r="C70" s="84"/>
      <c r="D70" s="84"/>
      <c r="E70" s="84"/>
      <c r="F70" s="91" t="s">
        <v>125</v>
      </c>
      <c r="G70" s="225">
        <f>SUM(G71:G72)</f>
        <v>0</v>
      </c>
      <c r="H70" s="231">
        <f>SUM(H71:H72)</f>
        <v>0</v>
      </c>
      <c r="I70" s="52"/>
    </row>
    <row r="71" spans="1:10" hidden="1" outlineLevel="2" x14ac:dyDescent="0.2">
      <c r="A71" s="85">
        <v>2</v>
      </c>
      <c r="B71" s="323" t="s">
        <v>702</v>
      </c>
      <c r="C71" s="85">
        <v>1</v>
      </c>
      <c r="D71" s="85"/>
      <c r="E71" s="85"/>
      <c r="F71" s="92" t="s">
        <v>8</v>
      </c>
      <c r="G71" s="243"/>
      <c r="H71" s="244"/>
      <c r="I71" s="65"/>
    </row>
    <row r="72" spans="1:10" ht="12" hidden="1" outlineLevel="2" thickBot="1" x14ac:dyDescent="0.25">
      <c r="A72" s="85">
        <v>2</v>
      </c>
      <c r="B72" s="323" t="s">
        <v>702</v>
      </c>
      <c r="C72" s="85">
        <v>2</v>
      </c>
      <c r="D72" s="85"/>
      <c r="E72" s="85"/>
      <c r="F72" s="92" t="s">
        <v>126</v>
      </c>
      <c r="G72" s="243"/>
      <c r="H72" s="244"/>
      <c r="I72" s="65"/>
    </row>
    <row r="73" spans="1:10" ht="12" hidden="1" outlineLevel="1" thickBot="1" x14ac:dyDescent="0.25">
      <c r="A73" s="84">
        <v>2</v>
      </c>
      <c r="B73" s="322" t="s">
        <v>704</v>
      </c>
      <c r="C73" s="84"/>
      <c r="D73" s="84"/>
      <c r="E73" s="84"/>
      <c r="F73" s="91" t="s">
        <v>16</v>
      </c>
      <c r="G73" s="246"/>
      <c r="H73" s="247"/>
      <c r="I73" s="52"/>
    </row>
    <row r="74" spans="1:10" ht="12" hidden="1" outlineLevel="1" thickBot="1" x14ac:dyDescent="0.25">
      <c r="A74" s="84">
        <v>2</v>
      </c>
      <c r="B74" s="322" t="s">
        <v>708</v>
      </c>
      <c r="C74" s="84"/>
      <c r="D74" s="84"/>
      <c r="E74" s="84"/>
      <c r="F74" s="91" t="s">
        <v>9</v>
      </c>
      <c r="G74" s="225">
        <f>SUM(G75:G76)</f>
        <v>0</v>
      </c>
      <c r="H74" s="231">
        <f>SUM(H75:H76)</f>
        <v>0</v>
      </c>
      <c r="I74" s="52"/>
    </row>
    <row r="75" spans="1:10" hidden="1" outlineLevel="2" x14ac:dyDescent="0.2">
      <c r="A75" s="85">
        <v>2</v>
      </c>
      <c r="B75" s="323" t="s">
        <v>708</v>
      </c>
      <c r="C75" s="85">
        <v>1</v>
      </c>
      <c r="D75" s="85"/>
      <c r="E75" s="85"/>
      <c r="F75" s="92" t="s">
        <v>901</v>
      </c>
      <c r="G75" s="248"/>
      <c r="H75" s="249"/>
      <c r="I75" s="65"/>
      <c r="J75" s="25"/>
    </row>
    <row r="76" spans="1:10" ht="12" hidden="1" outlineLevel="2" thickBot="1" x14ac:dyDescent="0.25">
      <c r="A76" s="85">
        <v>2</v>
      </c>
      <c r="B76" s="323" t="s">
        <v>708</v>
      </c>
      <c r="C76" s="85">
        <v>2</v>
      </c>
      <c r="D76" s="85"/>
      <c r="E76" s="85"/>
      <c r="F76" s="92" t="s">
        <v>902</v>
      </c>
      <c r="G76" s="248"/>
      <c r="H76" s="249"/>
      <c r="I76" s="65"/>
      <c r="J76" s="25"/>
    </row>
    <row r="77" spans="1:10" ht="12" hidden="1" outlineLevel="1" thickBot="1" x14ac:dyDescent="0.25">
      <c r="A77" s="84">
        <v>2</v>
      </c>
      <c r="B77" s="322" t="s">
        <v>715</v>
      </c>
      <c r="C77" s="84"/>
      <c r="D77" s="84"/>
      <c r="E77" s="84"/>
      <c r="F77" s="91" t="s">
        <v>13</v>
      </c>
      <c r="G77" s="225">
        <f>+SUM(G78:G79)</f>
        <v>0</v>
      </c>
      <c r="H77" s="231">
        <f>+SUM(H78:H79)</f>
        <v>0</v>
      </c>
      <c r="I77" s="52"/>
    </row>
    <row r="78" spans="1:10" hidden="1" outlineLevel="2" x14ac:dyDescent="0.2">
      <c r="A78" s="85">
        <v>2</v>
      </c>
      <c r="B78" s="323" t="s">
        <v>715</v>
      </c>
      <c r="C78" s="85">
        <v>1</v>
      </c>
      <c r="D78" s="85"/>
      <c r="E78" s="85"/>
      <c r="F78" s="92" t="s">
        <v>14</v>
      </c>
      <c r="G78" s="243"/>
      <c r="H78" s="244"/>
      <c r="I78" s="65"/>
    </row>
    <row r="79" spans="1:10" ht="12" hidden="1" outlineLevel="2" thickBot="1" x14ac:dyDescent="0.25">
      <c r="A79" s="85">
        <v>2</v>
      </c>
      <c r="B79" s="323" t="s">
        <v>715</v>
      </c>
      <c r="C79" s="85">
        <v>2</v>
      </c>
      <c r="D79" s="85"/>
      <c r="E79" s="85"/>
      <c r="F79" s="92" t="s">
        <v>15</v>
      </c>
      <c r="G79" s="243"/>
      <c r="H79" s="244"/>
      <c r="I79" s="65"/>
    </row>
    <row r="80" spans="1:10" ht="12" hidden="1" outlineLevel="1" thickBot="1" x14ac:dyDescent="0.25">
      <c r="A80" s="84">
        <v>2</v>
      </c>
      <c r="B80" s="322" t="s">
        <v>716</v>
      </c>
      <c r="C80" s="84"/>
      <c r="D80" s="84"/>
      <c r="E80" s="84"/>
      <c r="F80" s="91" t="s">
        <v>127</v>
      </c>
      <c r="G80" s="246"/>
      <c r="H80" s="247"/>
      <c r="I80" s="52"/>
    </row>
    <row r="81" spans="1:10" ht="12" hidden="1" outlineLevel="1" thickBot="1" x14ac:dyDescent="0.25">
      <c r="A81" s="84">
        <v>2</v>
      </c>
      <c r="B81" s="322">
        <v>12</v>
      </c>
      <c r="C81" s="84"/>
      <c r="D81" s="84"/>
      <c r="E81" s="84"/>
      <c r="F81" s="91" t="s">
        <v>836</v>
      </c>
      <c r="G81" s="250">
        <f>G82</f>
        <v>0</v>
      </c>
      <c r="H81" s="251">
        <f>H82</f>
        <v>0</v>
      </c>
      <c r="I81" s="52"/>
      <c r="J81" s="25"/>
    </row>
    <row r="82" spans="1:10" ht="12" hidden="1" outlineLevel="2" thickBot="1" x14ac:dyDescent="0.25">
      <c r="A82" s="85">
        <v>2</v>
      </c>
      <c r="B82" s="323">
        <v>12</v>
      </c>
      <c r="C82" s="85">
        <v>1</v>
      </c>
      <c r="D82" s="85"/>
      <c r="E82" s="85"/>
      <c r="F82" s="92" t="s">
        <v>17</v>
      </c>
      <c r="G82" s="248"/>
      <c r="H82" s="249"/>
      <c r="I82" s="65"/>
      <c r="J82" s="25"/>
    </row>
    <row r="83" spans="1:10" ht="12" hidden="1" outlineLevel="1" thickBot="1" x14ac:dyDescent="0.25">
      <c r="A83" s="84">
        <v>2</v>
      </c>
      <c r="B83" s="322">
        <v>13</v>
      </c>
      <c r="C83" s="84"/>
      <c r="D83" s="84"/>
      <c r="E83" s="84"/>
      <c r="F83" s="95" t="s">
        <v>18</v>
      </c>
      <c r="G83" s="246"/>
      <c r="H83" s="252"/>
      <c r="I83" s="115"/>
    </row>
    <row r="84" spans="1:10" ht="15.75" hidden="1" customHeight="1" outlineLevel="1" thickBot="1" x14ac:dyDescent="0.25">
      <c r="A84" s="641" t="s">
        <v>905</v>
      </c>
      <c r="B84" s="642"/>
      <c r="C84" s="642"/>
      <c r="D84" s="642"/>
      <c r="E84" s="642"/>
      <c r="F84" s="643"/>
      <c r="G84" s="253">
        <f>G23+G69</f>
        <v>30646958851</v>
      </c>
      <c r="H84" s="253">
        <f>H23+H69</f>
        <v>32498372741</v>
      </c>
      <c r="I84" s="116"/>
    </row>
    <row r="85" spans="1:10" x14ac:dyDescent="0.2">
      <c r="B85" s="18"/>
      <c r="C85" s="18"/>
      <c r="D85" s="18"/>
      <c r="E85" s="18"/>
      <c r="F85" s="18"/>
      <c r="G85" s="18"/>
      <c r="H85" s="18"/>
      <c r="I85" s="18"/>
    </row>
    <row r="86" spans="1:10" x14ac:dyDescent="0.2">
      <c r="B86" s="6"/>
      <c r="C86" s="6"/>
      <c r="D86" s="6"/>
      <c r="E86" s="6"/>
      <c r="F86" s="6"/>
      <c r="G86" s="6"/>
      <c r="H86" s="6"/>
      <c r="I86" s="6"/>
    </row>
    <row r="87" spans="1:10" x14ac:dyDescent="0.2">
      <c r="B87" s="6"/>
      <c r="C87" s="6"/>
      <c r="D87" s="6"/>
      <c r="E87" s="6"/>
      <c r="F87" s="6"/>
      <c r="G87" s="6"/>
      <c r="H87" s="6"/>
      <c r="I87" s="6"/>
    </row>
    <row r="88" spans="1:10" ht="12" thickBot="1" x14ac:dyDescent="0.25">
      <c r="B88" s="6"/>
      <c r="C88" s="6"/>
      <c r="D88" s="6"/>
      <c r="E88" s="6"/>
      <c r="F88" s="202" t="s">
        <v>28</v>
      </c>
      <c r="G88" s="6"/>
      <c r="H88" s="6"/>
      <c r="I88" s="6"/>
    </row>
    <row r="89" spans="1:10" ht="24" thickTop="1" thickBot="1" x14ac:dyDescent="0.25">
      <c r="B89" s="6"/>
      <c r="C89" s="6"/>
      <c r="D89" s="6"/>
      <c r="E89" s="6"/>
      <c r="F89" s="203" t="s">
        <v>20</v>
      </c>
      <c r="G89" s="203" t="s">
        <v>21</v>
      </c>
      <c r="H89" s="203" t="s">
        <v>22</v>
      </c>
      <c r="I89" s="6"/>
    </row>
    <row r="90" spans="1:10" x14ac:dyDescent="0.2">
      <c r="B90" s="6"/>
      <c r="C90" s="6"/>
      <c r="D90" s="6"/>
      <c r="E90" s="6"/>
      <c r="F90" s="204" t="s">
        <v>250</v>
      </c>
      <c r="G90" s="117">
        <f>G91+G92</f>
        <v>30646958851</v>
      </c>
      <c r="H90" s="117">
        <f>H91+H92</f>
        <v>32498372741</v>
      </c>
      <c r="I90" s="6"/>
    </row>
    <row r="91" spans="1:10" x14ac:dyDescent="0.2">
      <c r="B91" s="6"/>
      <c r="C91" s="6"/>
      <c r="D91" s="6"/>
      <c r="E91" s="6"/>
      <c r="F91" s="205" t="s">
        <v>29</v>
      </c>
      <c r="G91" s="118">
        <f>+G23</f>
        <v>30646958851</v>
      </c>
      <c r="H91" s="118">
        <f>+H23</f>
        <v>32498372741</v>
      </c>
      <c r="I91" s="6"/>
    </row>
    <row r="92" spans="1:10" x14ac:dyDescent="0.2">
      <c r="B92" s="6"/>
      <c r="C92" s="6"/>
      <c r="D92" s="6"/>
      <c r="E92" s="6"/>
      <c r="F92" s="206" t="s">
        <v>30</v>
      </c>
      <c r="G92" s="119">
        <f>+G69</f>
        <v>0</v>
      </c>
      <c r="H92" s="119">
        <f>+H69</f>
        <v>0</v>
      </c>
      <c r="I92" s="6"/>
    </row>
    <row r="93" spans="1:10" x14ac:dyDescent="0.2">
      <c r="B93" s="6"/>
      <c r="C93" s="6"/>
      <c r="D93" s="6"/>
      <c r="E93" s="6"/>
      <c r="F93" s="6"/>
      <c r="G93" s="6"/>
      <c r="H93" s="6"/>
      <c r="I93" s="6"/>
    </row>
    <row r="94" spans="1:10" x14ac:dyDescent="0.2">
      <c r="B94" s="6"/>
      <c r="C94" s="6"/>
      <c r="D94" s="6"/>
      <c r="E94" s="6"/>
      <c r="F94" s="6"/>
      <c r="G94" s="6"/>
      <c r="H94" s="6"/>
      <c r="I94" s="6"/>
    </row>
    <row r="95" spans="1:10" s="6" customFormat="1" x14ac:dyDescent="0.2"/>
    <row r="96" spans="1:10"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sheetData>
  <sheetProtection password="E047" sheet="1" objects="1" scenarios="1" selectLockedCells="1"/>
  <mergeCells count="18">
    <mergeCell ref="I21:I22"/>
    <mergeCell ref="C11:F11"/>
    <mergeCell ref="F21:F22"/>
    <mergeCell ref="G21:G22"/>
    <mergeCell ref="H21:H22"/>
    <mergeCell ref="B1:I1"/>
    <mergeCell ref="B2:I2"/>
    <mergeCell ref="B3:I3"/>
    <mergeCell ref="F5:H5"/>
    <mergeCell ref="F6:H6"/>
    <mergeCell ref="A84:F84"/>
    <mergeCell ref="F7:H7"/>
    <mergeCell ref="B5:E5"/>
    <mergeCell ref="B6:E6"/>
    <mergeCell ref="B7:E7"/>
    <mergeCell ref="B8:E8"/>
    <mergeCell ref="A21:E21"/>
    <mergeCell ref="F9:H9"/>
  </mergeCells>
  <phoneticPr fontId="13" type="noConversion"/>
  <dataValidations disablePrompts="1" count="1">
    <dataValidation type="list" errorStyle="warning" showDropDown="1" showInputMessage="1" showErrorMessage="1" error="No puede cambiar esta casilla." sqref="F5">
      <formula1>Fondos</formula1>
    </dataValidation>
  </dataValidations>
  <pageMargins left="0.78740157480314965" right="0" top="0.78740157480314965" bottom="0.39370078740157483" header="0.31496062992125984" footer="0.31496062992125984"/>
  <pageSetup scale="63" orientation="landscape" r:id="rId1"/>
  <drawing r:id="rId2"/>
  <legacyDrawing r:id="rId3"/>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DESPLEGABLES!$G$2:$G$6</xm:f>
          </x14:formula1>
          <xm:sqref>F26</xm:sqref>
        </x14:dataValidation>
        <x14:dataValidation type="list" allowBlank="1" showInputMessage="1" showErrorMessage="1">
          <x14:formula1>
            <xm:f>DESPLEGABLES!$M$13:$M$15</xm:f>
          </x14:formula1>
          <xm:sqref>F35:F36</xm:sqref>
        </x14:dataValidation>
        <x14:dataValidation type="list" allowBlank="1" showInputMessage="1" showErrorMessage="1">
          <x14:formula1>
            <xm:f>DESPLEGABLES!$A$2:$A$197</xm:f>
          </x14:formula1>
          <xm:sqref>F6:H6</xm:sqref>
        </x14:dataValidation>
        <x14:dataValidation type="list" allowBlank="1" showInputMessage="1" showErrorMessage="1">
          <x14:formula1>
            <xm:f>DESPLEGABLES!$V$55:$V$57</xm:f>
          </x14:formula1>
          <xm:sqref>F45</xm:sqref>
        </x14:dataValidation>
        <x14:dataValidation type="list" allowBlank="1" showInputMessage="1" showErrorMessage="1">
          <x14:formula1>
            <xm:f>DESPLEGABLES!$D$1:$D$66</xm:f>
          </x14:formula1>
          <xm:sqref>F8</xm:sqref>
        </x14:dataValidation>
        <x14:dataValidation type="list" allowBlank="1" showInputMessage="1" showErrorMessage="1">
          <x14:formula1>
            <xm:f>DESPLEGABLES!$M$2:$M$3</xm:f>
          </x14:formula1>
          <xm:sqref>F30:F31</xm:sqref>
        </x14:dataValidation>
        <x14:dataValidation type="list" allowBlank="1" showInputMessage="1" showErrorMessage="1">
          <x14:formula1>
            <xm:f>DESPLEGABLES!$M$7:$M$8</xm:f>
          </x14:formula1>
          <xm:sqref>F33</xm:sqref>
        </x14:dataValidation>
        <x14:dataValidation type="list" allowBlank="1" showInputMessage="1" showErrorMessage="1">
          <x14:formula1>
            <xm:f>DESPLEGABLES!$P$2:$P$32</xm:f>
          </x14:formula1>
          <xm:sqref>F38:F42</xm:sqref>
        </x14:dataValidation>
        <x14:dataValidation type="list" allowBlank="1" showInputMessage="1" showErrorMessage="1">
          <x14:formula1>
            <xm:f>DESPLEGABLES!$G$14:$G$25</xm:f>
          </x14:formula1>
          <xm:sqref>F49:F51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1"/>
  <sheetViews>
    <sheetView tabSelected="1" zoomScale="80" zoomScaleNormal="80" zoomScalePageLayoutView="90" workbookViewId="0">
      <selection activeCell="A4" sqref="A4"/>
    </sheetView>
  </sheetViews>
  <sheetFormatPr baseColWidth="10" defaultColWidth="13.42578125" defaultRowHeight="15" x14ac:dyDescent="0.25"/>
  <cols>
    <col min="1" max="1" width="34.85546875" customWidth="1"/>
    <col min="2" max="2" width="12.7109375" customWidth="1"/>
    <col min="3" max="3" width="9.5703125" customWidth="1"/>
    <col min="4" max="4" width="9.85546875" customWidth="1"/>
    <col min="5" max="5" width="10.5703125" bestFit="1" customWidth="1"/>
    <col min="6" max="6" width="9.85546875" customWidth="1"/>
    <col min="7" max="7" width="9.140625" customWidth="1"/>
    <col min="8" max="8" width="10.5703125" bestFit="1" customWidth="1"/>
    <col min="9" max="9" width="14.7109375" customWidth="1"/>
    <col min="10" max="10" width="9.85546875" customWidth="1"/>
    <col min="11" max="11" width="9.5703125" bestFit="1" customWidth="1"/>
    <col min="12" max="12" width="11.140625" customWidth="1"/>
    <col min="13" max="13" width="8.5703125" bestFit="1" customWidth="1"/>
    <col min="14" max="14" width="14.42578125" customWidth="1"/>
    <col min="15" max="15" width="14.28515625" bestFit="1" customWidth="1"/>
    <col min="257" max="257" width="34.85546875" customWidth="1"/>
    <col min="258" max="258" width="12.7109375" customWidth="1"/>
    <col min="259" max="259" width="9.5703125" customWidth="1"/>
    <col min="260" max="260" width="9.85546875" customWidth="1"/>
    <col min="261" max="261" width="10.5703125" bestFit="1" customWidth="1"/>
    <col min="262" max="262" width="9.85546875" customWidth="1"/>
    <col min="263" max="263" width="9.140625" customWidth="1"/>
    <col min="264" max="264" width="10.5703125" bestFit="1" customWidth="1"/>
    <col min="265" max="265" width="14.7109375" customWidth="1"/>
    <col min="266" max="266" width="9.85546875" customWidth="1"/>
    <col min="267" max="267" width="9.5703125" bestFit="1" customWidth="1"/>
    <col min="268" max="268" width="11.140625" customWidth="1"/>
    <col min="269" max="269" width="8.5703125" bestFit="1" customWidth="1"/>
    <col min="270" max="270" width="14.42578125" customWidth="1"/>
    <col min="271" max="271" width="14.28515625" bestFit="1" customWidth="1"/>
    <col min="513" max="513" width="34.85546875" customWidth="1"/>
    <col min="514" max="514" width="12.7109375" customWidth="1"/>
    <col min="515" max="515" width="9.5703125" customWidth="1"/>
    <col min="516" max="516" width="9.85546875" customWidth="1"/>
    <col min="517" max="517" width="10.5703125" bestFit="1" customWidth="1"/>
    <col min="518" max="518" width="9.85546875" customWidth="1"/>
    <col min="519" max="519" width="9.140625" customWidth="1"/>
    <col min="520" max="520" width="10.5703125" bestFit="1" customWidth="1"/>
    <col min="521" max="521" width="14.7109375" customWidth="1"/>
    <col min="522" max="522" width="9.85546875" customWidth="1"/>
    <col min="523" max="523" width="9.5703125" bestFit="1" customWidth="1"/>
    <col min="524" max="524" width="11.140625" customWidth="1"/>
    <col min="525" max="525" width="8.5703125" bestFit="1" customWidth="1"/>
    <col min="526" max="526" width="14.42578125" customWidth="1"/>
    <col min="527" max="527" width="14.28515625" bestFit="1" customWidth="1"/>
    <col min="769" max="769" width="34.85546875" customWidth="1"/>
    <col min="770" max="770" width="12.7109375" customWidth="1"/>
    <col min="771" max="771" width="9.5703125" customWidth="1"/>
    <col min="772" max="772" width="9.85546875" customWidth="1"/>
    <col min="773" max="773" width="10.5703125" bestFit="1" customWidth="1"/>
    <col min="774" max="774" width="9.85546875" customWidth="1"/>
    <col min="775" max="775" width="9.140625" customWidth="1"/>
    <col min="776" max="776" width="10.5703125" bestFit="1" customWidth="1"/>
    <col min="777" max="777" width="14.7109375" customWidth="1"/>
    <col min="778" max="778" width="9.85546875" customWidth="1"/>
    <col min="779" max="779" width="9.5703125" bestFit="1" customWidth="1"/>
    <col min="780" max="780" width="11.140625" customWidth="1"/>
    <col min="781" max="781" width="8.5703125" bestFit="1" customWidth="1"/>
    <col min="782" max="782" width="14.42578125" customWidth="1"/>
    <col min="783" max="783" width="14.28515625" bestFit="1" customWidth="1"/>
    <col min="1025" max="1025" width="34.85546875" customWidth="1"/>
    <col min="1026" max="1026" width="12.7109375" customWidth="1"/>
    <col min="1027" max="1027" width="9.5703125" customWidth="1"/>
    <col min="1028" max="1028" width="9.85546875" customWidth="1"/>
    <col min="1029" max="1029" width="10.5703125" bestFit="1" customWidth="1"/>
    <col min="1030" max="1030" width="9.85546875" customWidth="1"/>
    <col min="1031" max="1031" width="9.140625" customWidth="1"/>
    <col min="1032" max="1032" width="10.5703125" bestFit="1" customWidth="1"/>
    <col min="1033" max="1033" width="14.7109375" customWidth="1"/>
    <col min="1034" max="1034" width="9.85546875" customWidth="1"/>
    <col min="1035" max="1035" width="9.5703125" bestFit="1" customWidth="1"/>
    <col min="1036" max="1036" width="11.140625" customWidth="1"/>
    <col min="1037" max="1037" width="8.5703125" bestFit="1" customWidth="1"/>
    <col min="1038" max="1038" width="14.42578125" customWidth="1"/>
    <col min="1039" max="1039" width="14.28515625" bestFit="1" customWidth="1"/>
    <col min="1281" max="1281" width="34.85546875" customWidth="1"/>
    <col min="1282" max="1282" width="12.7109375" customWidth="1"/>
    <col min="1283" max="1283" width="9.5703125" customWidth="1"/>
    <col min="1284" max="1284" width="9.85546875" customWidth="1"/>
    <col min="1285" max="1285" width="10.5703125" bestFit="1" customWidth="1"/>
    <col min="1286" max="1286" width="9.85546875" customWidth="1"/>
    <col min="1287" max="1287" width="9.140625" customWidth="1"/>
    <col min="1288" max="1288" width="10.5703125" bestFit="1" customWidth="1"/>
    <col min="1289" max="1289" width="14.7109375" customWidth="1"/>
    <col min="1290" max="1290" width="9.85546875" customWidth="1"/>
    <col min="1291" max="1291" width="9.5703125" bestFit="1" customWidth="1"/>
    <col min="1292" max="1292" width="11.140625" customWidth="1"/>
    <col min="1293" max="1293" width="8.5703125" bestFit="1" customWidth="1"/>
    <col min="1294" max="1294" width="14.42578125" customWidth="1"/>
    <col min="1295" max="1295" width="14.28515625" bestFit="1" customWidth="1"/>
    <col min="1537" max="1537" width="34.85546875" customWidth="1"/>
    <col min="1538" max="1538" width="12.7109375" customWidth="1"/>
    <col min="1539" max="1539" width="9.5703125" customWidth="1"/>
    <col min="1540" max="1540" width="9.85546875" customWidth="1"/>
    <col min="1541" max="1541" width="10.5703125" bestFit="1" customWidth="1"/>
    <col min="1542" max="1542" width="9.85546875" customWidth="1"/>
    <col min="1543" max="1543" width="9.140625" customWidth="1"/>
    <col min="1544" max="1544" width="10.5703125" bestFit="1" customWidth="1"/>
    <col min="1545" max="1545" width="14.7109375" customWidth="1"/>
    <col min="1546" max="1546" width="9.85546875" customWidth="1"/>
    <col min="1547" max="1547" width="9.5703125" bestFit="1" customWidth="1"/>
    <col min="1548" max="1548" width="11.140625" customWidth="1"/>
    <col min="1549" max="1549" width="8.5703125" bestFit="1" customWidth="1"/>
    <col min="1550" max="1550" width="14.42578125" customWidth="1"/>
    <col min="1551" max="1551" width="14.28515625" bestFit="1" customWidth="1"/>
    <col min="1793" max="1793" width="34.85546875" customWidth="1"/>
    <col min="1794" max="1794" width="12.7109375" customWidth="1"/>
    <col min="1795" max="1795" width="9.5703125" customWidth="1"/>
    <col min="1796" max="1796" width="9.85546875" customWidth="1"/>
    <col min="1797" max="1797" width="10.5703125" bestFit="1" customWidth="1"/>
    <col min="1798" max="1798" width="9.85546875" customWidth="1"/>
    <col min="1799" max="1799" width="9.140625" customWidth="1"/>
    <col min="1800" max="1800" width="10.5703125" bestFit="1" customWidth="1"/>
    <col min="1801" max="1801" width="14.7109375" customWidth="1"/>
    <col min="1802" max="1802" width="9.85546875" customWidth="1"/>
    <col min="1803" max="1803" width="9.5703125" bestFit="1" customWidth="1"/>
    <col min="1804" max="1804" width="11.140625" customWidth="1"/>
    <col min="1805" max="1805" width="8.5703125" bestFit="1" customWidth="1"/>
    <col min="1806" max="1806" width="14.42578125" customWidth="1"/>
    <col min="1807" max="1807" width="14.28515625" bestFit="1" customWidth="1"/>
    <col min="2049" max="2049" width="34.85546875" customWidth="1"/>
    <col min="2050" max="2050" width="12.7109375" customWidth="1"/>
    <col min="2051" max="2051" width="9.5703125" customWidth="1"/>
    <col min="2052" max="2052" width="9.85546875" customWidth="1"/>
    <col min="2053" max="2053" width="10.5703125" bestFit="1" customWidth="1"/>
    <col min="2054" max="2054" width="9.85546875" customWidth="1"/>
    <col min="2055" max="2055" width="9.140625" customWidth="1"/>
    <col min="2056" max="2056" width="10.5703125" bestFit="1" customWidth="1"/>
    <col min="2057" max="2057" width="14.7109375" customWidth="1"/>
    <col min="2058" max="2058" width="9.85546875" customWidth="1"/>
    <col min="2059" max="2059" width="9.5703125" bestFit="1" customWidth="1"/>
    <col min="2060" max="2060" width="11.140625" customWidth="1"/>
    <col min="2061" max="2061" width="8.5703125" bestFit="1" customWidth="1"/>
    <col min="2062" max="2062" width="14.42578125" customWidth="1"/>
    <col min="2063" max="2063" width="14.28515625" bestFit="1" customWidth="1"/>
    <col min="2305" max="2305" width="34.85546875" customWidth="1"/>
    <col min="2306" max="2306" width="12.7109375" customWidth="1"/>
    <col min="2307" max="2307" width="9.5703125" customWidth="1"/>
    <col min="2308" max="2308" width="9.85546875" customWidth="1"/>
    <col min="2309" max="2309" width="10.5703125" bestFit="1" customWidth="1"/>
    <col min="2310" max="2310" width="9.85546875" customWidth="1"/>
    <col min="2311" max="2311" width="9.140625" customWidth="1"/>
    <col min="2312" max="2312" width="10.5703125" bestFit="1" customWidth="1"/>
    <col min="2313" max="2313" width="14.7109375" customWidth="1"/>
    <col min="2314" max="2314" width="9.85546875" customWidth="1"/>
    <col min="2315" max="2315" width="9.5703125" bestFit="1" customWidth="1"/>
    <col min="2316" max="2316" width="11.140625" customWidth="1"/>
    <col min="2317" max="2317" width="8.5703125" bestFit="1" customWidth="1"/>
    <col min="2318" max="2318" width="14.42578125" customWidth="1"/>
    <col min="2319" max="2319" width="14.28515625" bestFit="1" customWidth="1"/>
    <col min="2561" max="2561" width="34.85546875" customWidth="1"/>
    <col min="2562" max="2562" width="12.7109375" customWidth="1"/>
    <col min="2563" max="2563" width="9.5703125" customWidth="1"/>
    <col min="2564" max="2564" width="9.85546875" customWidth="1"/>
    <col min="2565" max="2565" width="10.5703125" bestFit="1" customWidth="1"/>
    <col min="2566" max="2566" width="9.85546875" customWidth="1"/>
    <col min="2567" max="2567" width="9.140625" customWidth="1"/>
    <col min="2568" max="2568" width="10.5703125" bestFit="1" customWidth="1"/>
    <col min="2569" max="2569" width="14.7109375" customWidth="1"/>
    <col min="2570" max="2570" width="9.85546875" customWidth="1"/>
    <col min="2571" max="2571" width="9.5703125" bestFit="1" customWidth="1"/>
    <col min="2572" max="2572" width="11.140625" customWidth="1"/>
    <col min="2573" max="2573" width="8.5703125" bestFit="1" customWidth="1"/>
    <col min="2574" max="2574" width="14.42578125" customWidth="1"/>
    <col min="2575" max="2575" width="14.28515625" bestFit="1" customWidth="1"/>
    <col min="2817" max="2817" width="34.85546875" customWidth="1"/>
    <col min="2818" max="2818" width="12.7109375" customWidth="1"/>
    <col min="2819" max="2819" width="9.5703125" customWidth="1"/>
    <col min="2820" max="2820" width="9.85546875" customWidth="1"/>
    <col min="2821" max="2821" width="10.5703125" bestFit="1" customWidth="1"/>
    <col min="2822" max="2822" width="9.85546875" customWidth="1"/>
    <col min="2823" max="2823" width="9.140625" customWidth="1"/>
    <col min="2824" max="2824" width="10.5703125" bestFit="1" customWidth="1"/>
    <col min="2825" max="2825" width="14.7109375" customWidth="1"/>
    <col min="2826" max="2826" width="9.85546875" customWidth="1"/>
    <col min="2827" max="2827" width="9.5703125" bestFit="1" customWidth="1"/>
    <col min="2828" max="2828" width="11.140625" customWidth="1"/>
    <col min="2829" max="2829" width="8.5703125" bestFit="1" customWidth="1"/>
    <col min="2830" max="2830" width="14.42578125" customWidth="1"/>
    <col min="2831" max="2831" width="14.28515625" bestFit="1" customWidth="1"/>
    <col min="3073" max="3073" width="34.85546875" customWidth="1"/>
    <col min="3074" max="3074" width="12.7109375" customWidth="1"/>
    <col min="3075" max="3075" width="9.5703125" customWidth="1"/>
    <col min="3076" max="3076" width="9.85546875" customWidth="1"/>
    <col min="3077" max="3077" width="10.5703125" bestFit="1" customWidth="1"/>
    <col min="3078" max="3078" width="9.85546875" customWidth="1"/>
    <col min="3079" max="3079" width="9.140625" customWidth="1"/>
    <col min="3080" max="3080" width="10.5703125" bestFit="1" customWidth="1"/>
    <col min="3081" max="3081" width="14.7109375" customWidth="1"/>
    <col min="3082" max="3082" width="9.85546875" customWidth="1"/>
    <col min="3083" max="3083" width="9.5703125" bestFit="1" customWidth="1"/>
    <col min="3084" max="3084" width="11.140625" customWidth="1"/>
    <col min="3085" max="3085" width="8.5703125" bestFit="1" customWidth="1"/>
    <col min="3086" max="3086" width="14.42578125" customWidth="1"/>
    <col min="3087" max="3087" width="14.28515625" bestFit="1" customWidth="1"/>
    <col min="3329" max="3329" width="34.85546875" customWidth="1"/>
    <col min="3330" max="3330" width="12.7109375" customWidth="1"/>
    <col min="3331" max="3331" width="9.5703125" customWidth="1"/>
    <col min="3332" max="3332" width="9.85546875" customWidth="1"/>
    <col min="3333" max="3333" width="10.5703125" bestFit="1" customWidth="1"/>
    <col min="3334" max="3334" width="9.85546875" customWidth="1"/>
    <col min="3335" max="3335" width="9.140625" customWidth="1"/>
    <col min="3336" max="3336" width="10.5703125" bestFit="1" customWidth="1"/>
    <col min="3337" max="3337" width="14.7109375" customWidth="1"/>
    <col min="3338" max="3338" width="9.85546875" customWidth="1"/>
    <col min="3339" max="3339" width="9.5703125" bestFit="1" customWidth="1"/>
    <col min="3340" max="3340" width="11.140625" customWidth="1"/>
    <col min="3341" max="3341" width="8.5703125" bestFit="1" customWidth="1"/>
    <col min="3342" max="3342" width="14.42578125" customWidth="1"/>
    <col min="3343" max="3343" width="14.28515625" bestFit="1" customWidth="1"/>
    <col min="3585" max="3585" width="34.85546875" customWidth="1"/>
    <col min="3586" max="3586" width="12.7109375" customWidth="1"/>
    <col min="3587" max="3587" width="9.5703125" customWidth="1"/>
    <col min="3588" max="3588" width="9.85546875" customWidth="1"/>
    <col min="3589" max="3589" width="10.5703125" bestFit="1" customWidth="1"/>
    <col min="3590" max="3590" width="9.85546875" customWidth="1"/>
    <col min="3591" max="3591" width="9.140625" customWidth="1"/>
    <col min="3592" max="3592" width="10.5703125" bestFit="1" customWidth="1"/>
    <col min="3593" max="3593" width="14.7109375" customWidth="1"/>
    <col min="3594" max="3594" width="9.85546875" customWidth="1"/>
    <col min="3595" max="3595" width="9.5703125" bestFit="1" customWidth="1"/>
    <col min="3596" max="3596" width="11.140625" customWidth="1"/>
    <col min="3597" max="3597" width="8.5703125" bestFit="1" customWidth="1"/>
    <col min="3598" max="3598" width="14.42578125" customWidth="1"/>
    <col min="3599" max="3599" width="14.28515625" bestFit="1" customWidth="1"/>
    <col min="3841" max="3841" width="34.85546875" customWidth="1"/>
    <col min="3842" max="3842" width="12.7109375" customWidth="1"/>
    <col min="3843" max="3843" width="9.5703125" customWidth="1"/>
    <col min="3844" max="3844" width="9.85546875" customWidth="1"/>
    <col min="3845" max="3845" width="10.5703125" bestFit="1" customWidth="1"/>
    <col min="3846" max="3846" width="9.85546875" customWidth="1"/>
    <col min="3847" max="3847" width="9.140625" customWidth="1"/>
    <col min="3848" max="3848" width="10.5703125" bestFit="1" customWidth="1"/>
    <col min="3849" max="3849" width="14.7109375" customWidth="1"/>
    <col min="3850" max="3850" width="9.85546875" customWidth="1"/>
    <col min="3851" max="3851" width="9.5703125" bestFit="1" customWidth="1"/>
    <col min="3852" max="3852" width="11.140625" customWidth="1"/>
    <col min="3853" max="3853" width="8.5703125" bestFit="1" customWidth="1"/>
    <col min="3854" max="3854" width="14.42578125" customWidth="1"/>
    <col min="3855" max="3855" width="14.28515625" bestFit="1" customWidth="1"/>
    <col min="4097" max="4097" width="34.85546875" customWidth="1"/>
    <col min="4098" max="4098" width="12.7109375" customWidth="1"/>
    <col min="4099" max="4099" width="9.5703125" customWidth="1"/>
    <col min="4100" max="4100" width="9.85546875" customWidth="1"/>
    <col min="4101" max="4101" width="10.5703125" bestFit="1" customWidth="1"/>
    <col min="4102" max="4102" width="9.85546875" customWidth="1"/>
    <col min="4103" max="4103" width="9.140625" customWidth="1"/>
    <col min="4104" max="4104" width="10.5703125" bestFit="1" customWidth="1"/>
    <col min="4105" max="4105" width="14.7109375" customWidth="1"/>
    <col min="4106" max="4106" width="9.85546875" customWidth="1"/>
    <col min="4107" max="4107" width="9.5703125" bestFit="1" customWidth="1"/>
    <col min="4108" max="4108" width="11.140625" customWidth="1"/>
    <col min="4109" max="4109" width="8.5703125" bestFit="1" customWidth="1"/>
    <col min="4110" max="4110" width="14.42578125" customWidth="1"/>
    <col min="4111" max="4111" width="14.28515625" bestFit="1" customWidth="1"/>
    <col min="4353" max="4353" width="34.85546875" customWidth="1"/>
    <col min="4354" max="4354" width="12.7109375" customWidth="1"/>
    <col min="4355" max="4355" width="9.5703125" customWidth="1"/>
    <col min="4356" max="4356" width="9.85546875" customWidth="1"/>
    <col min="4357" max="4357" width="10.5703125" bestFit="1" customWidth="1"/>
    <col min="4358" max="4358" width="9.85546875" customWidth="1"/>
    <col min="4359" max="4359" width="9.140625" customWidth="1"/>
    <col min="4360" max="4360" width="10.5703125" bestFit="1" customWidth="1"/>
    <col min="4361" max="4361" width="14.7109375" customWidth="1"/>
    <col min="4362" max="4362" width="9.85546875" customWidth="1"/>
    <col min="4363" max="4363" width="9.5703125" bestFit="1" customWidth="1"/>
    <col min="4364" max="4364" width="11.140625" customWidth="1"/>
    <col min="4365" max="4365" width="8.5703125" bestFit="1" customWidth="1"/>
    <col min="4366" max="4366" width="14.42578125" customWidth="1"/>
    <col min="4367" max="4367" width="14.28515625" bestFit="1" customWidth="1"/>
    <col min="4609" max="4609" width="34.85546875" customWidth="1"/>
    <col min="4610" max="4610" width="12.7109375" customWidth="1"/>
    <col min="4611" max="4611" width="9.5703125" customWidth="1"/>
    <col min="4612" max="4612" width="9.85546875" customWidth="1"/>
    <col min="4613" max="4613" width="10.5703125" bestFit="1" customWidth="1"/>
    <col min="4614" max="4614" width="9.85546875" customWidth="1"/>
    <col min="4615" max="4615" width="9.140625" customWidth="1"/>
    <col min="4616" max="4616" width="10.5703125" bestFit="1" customWidth="1"/>
    <col min="4617" max="4617" width="14.7109375" customWidth="1"/>
    <col min="4618" max="4618" width="9.85546875" customWidth="1"/>
    <col min="4619" max="4619" width="9.5703125" bestFit="1" customWidth="1"/>
    <col min="4620" max="4620" width="11.140625" customWidth="1"/>
    <col min="4621" max="4621" width="8.5703125" bestFit="1" customWidth="1"/>
    <col min="4622" max="4622" width="14.42578125" customWidth="1"/>
    <col min="4623" max="4623" width="14.28515625" bestFit="1" customWidth="1"/>
    <col min="4865" max="4865" width="34.85546875" customWidth="1"/>
    <col min="4866" max="4866" width="12.7109375" customWidth="1"/>
    <col min="4867" max="4867" width="9.5703125" customWidth="1"/>
    <col min="4868" max="4868" width="9.85546875" customWidth="1"/>
    <col min="4869" max="4869" width="10.5703125" bestFit="1" customWidth="1"/>
    <col min="4870" max="4870" width="9.85546875" customWidth="1"/>
    <col min="4871" max="4871" width="9.140625" customWidth="1"/>
    <col min="4872" max="4872" width="10.5703125" bestFit="1" customWidth="1"/>
    <col min="4873" max="4873" width="14.7109375" customWidth="1"/>
    <col min="4874" max="4874" width="9.85546875" customWidth="1"/>
    <col min="4875" max="4875" width="9.5703125" bestFit="1" customWidth="1"/>
    <col min="4876" max="4876" width="11.140625" customWidth="1"/>
    <col min="4877" max="4877" width="8.5703125" bestFit="1" customWidth="1"/>
    <col min="4878" max="4878" width="14.42578125" customWidth="1"/>
    <col min="4879" max="4879" width="14.28515625" bestFit="1" customWidth="1"/>
    <col min="5121" max="5121" width="34.85546875" customWidth="1"/>
    <col min="5122" max="5122" width="12.7109375" customWidth="1"/>
    <col min="5123" max="5123" width="9.5703125" customWidth="1"/>
    <col min="5124" max="5124" width="9.85546875" customWidth="1"/>
    <col min="5125" max="5125" width="10.5703125" bestFit="1" customWidth="1"/>
    <col min="5126" max="5126" width="9.85546875" customWidth="1"/>
    <col min="5127" max="5127" width="9.140625" customWidth="1"/>
    <col min="5128" max="5128" width="10.5703125" bestFit="1" customWidth="1"/>
    <col min="5129" max="5129" width="14.7109375" customWidth="1"/>
    <col min="5130" max="5130" width="9.85546875" customWidth="1"/>
    <col min="5131" max="5131" width="9.5703125" bestFit="1" customWidth="1"/>
    <col min="5132" max="5132" width="11.140625" customWidth="1"/>
    <col min="5133" max="5133" width="8.5703125" bestFit="1" customWidth="1"/>
    <col min="5134" max="5134" width="14.42578125" customWidth="1"/>
    <col min="5135" max="5135" width="14.28515625" bestFit="1" customWidth="1"/>
    <col min="5377" max="5377" width="34.85546875" customWidth="1"/>
    <col min="5378" max="5378" width="12.7109375" customWidth="1"/>
    <col min="5379" max="5379" width="9.5703125" customWidth="1"/>
    <col min="5380" max="5380" width="9.85546875" customWidth="1"/>
    <col min="5381" max="5381" width="10.5703125" bestFit="1" customWidth="1"/>
    <col min="5382" max="5382" width="9.85546875" customWidth="1"/>
    <col min="5383" max="5383" width="9.140625" customWidth="1"/>
    <col min="5384" max="5384" width="10.5703125" bestFit="1" customWidth="1"/>
    <col min="5385" max="5385" width="14.7109375" customWidth="1"/>
    <col min="5386" max="5386" width="9.85546875" customWidth="1"/>
    <col min="5387" max="5387" width="9.5703125" bestFit="1" customWidth="1"/>
    <col min="5388" max="5388" width="11.140625" customWidth="1"/>
    <col min="5389" max="5389" width="8.5703125" bestFit="1" customWidth="1"/>
    <col min="5390" max="5390" width="14.42578125" customWidth="1"/>
    <col min="5391" max="5391" width="14.28515625" bestFit="1" customWidth="1"/>
    <col min="5633" max="5633" width="34.85546875" customWidth="1"/>
    <col min="5634" max="5634" width="12.7109375" customWidth="1"/>
    <col min="5635" max="5635" width="9.5703125" customWidth="1"/>
    <col min="5636" max="5636" width="9.85546875" customWidth="1"/>
    <col min="5637" max="5637" width="10.5703125" bestFit="1" customWidth="1"/>
    <col min="5638" max="5638" width="9.85546875" customWidth="1"/>
    <col min="5639" max="5639" width="9.140625" customWidth="1"/>
    <col min="5640" max="5640" width="10.5703125" bestFit="1" customWidth="1"/>
    <col min="5641" max="5641" width="14.7109375" customWidth="1"/>
    <col min="5642" max="5642" width="9.85546875" customWidth="1"/>
    <col min="5643" max="5643" width="9.5703125" bestFit="1" customWidth="1"/>
    <col min="5644" max="5644" width="11.140625" customWidth="1"/>
    <col min="5645" max="5645" width="8.5703125" bestFit="1" customWidth="1"/>
    <col min="5646" max="5646" width="14.42578125" customWidth="1"/>
    <col min="5647" max="5647" width="14.28515625" bestFit="1" customWidth="1"/>
    <col min="5889" max="5889" width="34.85546875" customWidth="1"/>
    <col min="5890" max="5890" width="12.7109375" customWidth="1"/>
    <col min="5891" max="5891" width="9.5703125" customWidth="1"/>
    <col min="5892" max="5892" width="9.85546875" customWidth="1"/>
    <col min="5893" max="5893" width="10.5703125" bestFit="1" customWidth="1"/>
    <col min="5894" max="5894" width="9.85546875" customWidth="1"/>
    <col min="5895" max="5895" width="9.140625" customWidth="1"/>
    <col min="5896" max="5896" width="10.5703125" bestFit="1" customWidth="1"/>
    <col min="5897" max="5897" width="14.7109375" customWidth="1"/>
    <col min="5898" max="5898" width="9.85546875" customWidth="1"/>
    <col min="5899" max="5899" width="9.5703125" bestFit="1" customWidth="1"/>
    <col min="5900" max="5900" width="11.140625" customWidth="1"/>
    <col min="5901" max="5901" width="8.5703125" bestFit="1" customWidth="1"/>
    <col min="5902" max="5902" width="14.42578125" customWidth="1"/>
    <col min="5903" max="5903" width="14.28515625" bestFit="1" customWidth="1"/>
    <col min="6145" max="6145" width="34.85546875" customWidth="1"/>
    <col min="6146" max="6146" width="12.7109375" customWidth="1"/>
    <col min="6147" max="6147" width="9.5703125" customWidth="1"/>
    <col min="6148" max="6148" width="9.85546875" customWidth="1"/>
    <col min="6149" max="6149" width="10.5703125" bestFit="1" customWidth="1"/>
    <col min="6150" max="6150" width="9.85546875" customWidth="1"/>
    <col min="6151" max="6151" width="9.140625" customWidth="1"/>
    <col min="6152" max="6152" width="10.5703125" bestFit="1" customWidth="1"/>
    <col min="6153" max="6153" width="14.7109375" customWidth="1"/>
    <col min="6154" max="6154" width="9.85546875" customWidth="1"/>
    <col min="6155" max="6155" width="9.5703125" bestFit="1" customWidth="1"/>
    <col min="6156" max="6156" width="11.140625" customWidth="1"/>
    <col min="6157" max="6157" width="8.5703125" bestFit="1" customWidth="1"/>
    <col min="6158" max="6158" width="14.42578125" customWidth="1"/>
    <col min="6159" max="6159" width="14.28515625" bestFit="1" customWidth="1"/>
    <col min="6401" max="6401" width="34.85546875" customWidth="1"/>
    <col min="6402" max="6402" width="12.7109375" customWidth="1"/>
    <col min="6403" max="6403" width="9.5703125" customWidth="1"/>
    <col min="6404" max="6404" width="9.85546875" customWidth="1"/>
    <col min="6405" max="6405" width="10.5703125" bestFit="1" customWidth="1"/>
    <col min="6406" max="6406" width="9.85546875" customWidth="1"/>
    <col min="6407" max="6407" width="9.140625" customWidth="1"/>
    <col min="6408" max="6408" width="10.5703125" bestFit="1" customWidth="1"/>
    <col min="6409" max="6409" width="14.7109375" customWidth="1"/>
    <col min="6410" max="6410" width="9.85546875" customWidth="1"/>
    <col min="6411" max="6411" width="9.5703125" bestFit="1" customWidth="1"/>
    <col min="6412" max="6412" width="11.140625" customWidth="1"/>
    <col min="6413" max="6413" width="8.5703125" bestFit="1" customWidth="1"/>
    <col min="6414" max="6414" width="14.42578125" customWidth="1"/>
    <col min="6415" max="6415" width="14.28515625" bestFit="1" customWidth="1"/>
    <col min="6657" max="6657" width="34.85546875" customWidth="1"/>
    <col min="6658" max="6658" width="12.7109375" customWidth="1"/>
    <col min="6659" max="6659" width="9.5703125" customWidth="1"/>
    <col min="6660" max="6660" width="9.85546875" customWidth="1"/>
    <col min="6661" max="6661" width="10.5703125" bestFit="1" customWidth="1"/>
    <col min="6662" max="6662" width="9.85546875" customWidth="1"/>
    <col min="6663" max="6663" width="9.140625" customWidth="1"/>
    <col min="6664" max="6664" width="10.5703125" bestFit="1" customWidth="1"/>
    <col min="6665" max="6665" width="14.7109375" customWidth="1"/>
    <col min="6666" max="6666" width="9.85546875" customWidth="1"/>
    <col min="6667" max="6667" width="9.5703125" bestFit="1" customWidth="1"/>
    <col min="6668" max="6668" width="11.140625" customWidth="1"/>
    <col min="6669" max="6669" width="8.5703125" bestFit="1" customWidth="1"/>
    <col min="6670" max="6670" width="14.42578125" customWidth="1"/>
    <col min="6671" max="6671" width="14.28515625" bestFit="1" customWidth="1"/>
    <col min="6913" max="6913" width="34.85546875" customWidth="1"/>
    <col min="6914" max="6914" width="12.7109375" customWidth="1"/>
    <col min="6915" max="6915" width="9.5703125" customWidth="1"/>
    <col min="6916" max="6916" width="9.85546875" customWidth="1"/>
    <col min="6917" max="6917" width="10.5703125" bestFit="1" customWidth="1"/>
    <col min="6918" max="6918" width="9.85546875" customWidth="1"/>
    <col min="6919" max="6919" width="9.140625" customWidth="1"/>
    <col min="6920" max="6920" width="10.5703125" bestFit="1" customWidth="1"/>
    <col min="6921" max="6921" width="14.7109375" customWidth="1"/>
    <col min="6922" max="6922" width="9.85546875" customWidth="1"/>
    <col min="6923" max="6923" width="9.5703125" bestFit="1" customWidth="1"/>
    <col min="6924" max="6924" width="11.140625" customWidth="1"/>
    <col min="6925" max="6925" width="8.5703125" bestFit="1" customWidth="1"/>
    <col min="6926" max="6926" width="14.42578125" customWidth="1"/>
    <col min="6927" max="6927" width="14.28515625" bestFit="1" customWidth="1"/>
    <col min="7169" max="7169" width="34.85546875" customWidth="1"/>
    <col min="7170" max="7170" width="12.7109375" customWidth="1"/>
    <col min="7171" max="7171" width="9.5703125" customWidth="1"/>
    <col min="7172" max="7172" width="9.85546875" customWidth="1"/>
    <col min="7173" max="7173" width="10.5703125" bestFit="1" customWidth="1"/>
    <col min="7174" max="7174" width="9.85546875" customWidth="1"/>
    <col min="7175" max="7175" width="9.140625" customWidth="1"/>
    <col min="7176" max="7176" width="10.5703125" bestFit="1" customWidth="1"/>
    <col min="7177" max="7177" width="14.7109375" customWidth="1"/>
    <col min="7178" max="7178" width="9.85546875" customWidth="1"/>
    <col min="7179" max="7179" width="9.5703125" bestFit="1" customWidth="1"/>
    <col min="7180" max="7180" width="11.140625" customWidth="1"/>
    <col min="7181" max="7181" width="8.5703125" bestFit="1" customWidth="1"/>
    <col min="7182" max="7182" width="14.42578125" customWidth="1"/>
    <col min="7183" max="7183" width="14.28515625" bestFit="1" customWidth="1"/>
    <col min="7425" max="7425" width="34.85546875" customWidth="1"/>
    <col min="7426" max="7426" width="12.7109375" customWidth="1"/>
    <col min="7427" max="7427" width="9.5703125" customWidth="1"/>
    <col min="7428" max="7428" width="9.85546875" customWidth="1"/>
    <col min="7429" max="7429" width="10.5703125" bestFit="1" customWidth="1"/>
    <col min="7430" max="7430" width="9.85546875" customWidth="1"/>
    <col min="7431" max="7431" width="9.140625" customWidth="1"/>
    <col min="7432" max="7432" width="10.5703125" bestFit="1" customWidth="1"/>
    <col min="7433" max="7433" width="14.7109375" customWidth="1"/>
    <col min="7434" max="7434" width="9.85546875" customWidth="1"/>
    <col min="7435" max="7435" width="9.5703125" bestFit="1" customWidth="1"/>
    <col min="7436" max="7436" width="11.140625" customWidth="1"/>
    <col min="7437" max="7437" width="8.5703125" bestFit="1" customWidth="1"/>
    <col min="7438" max="7438" width="14.42578125" customWidth="1"/>
    <col min="7439" max="7439" width="14.28515625" bestFit="1" customWidth="1"/>
    <col min="7681" max="7681" width="34.85546875" customWidth="1"/>
    <col min="7682" max="7682" width="12.7109375" customWidth="1"/>
    <col min="7683" max="7683" width="9.5703125" customWidth="1"/>
    <col min="7684" max="7684" width="9.85546875" customWidth="1"/>
    <col min="7685" max="7685" width="10.5703125" bestFit="1" customWidth="1"/>
    <col min="7686" max="7686" width="9.85546875" customWidth="1"/>
    <col min="7687" max="7687" width="9.140625" customWidth="1"/>
    <col min="7688" max="7688" width="10.5703125" bestFit="1" customWidth="1"/>
    <col min="7689" max="7689" width="14.7109375" customWidth="1"/>
    <col min="7690" max="7690" width="9.85546875" customWidth="1"/>
    <col min="7691" max="7691" width="9.5703125" bestFit="1" customWidth="1"/>
    <col min="7692" max="7692" width="11.140625" customWidth="1"/>
    <col min="7693" max="7693" width="8.5703125" bestFit="1" customWidth="1"/>
    <col min="7694" max="7694" width="14.42578125" customWidth="1"/>
    <col min="7695" max="7695" width="14.28515625" bestFit="1" customWidth="1"/>
    <col min="7937" max="7937" width="34.85546875" customWidth="1"/>
    <col min="7938" max="7938" width="12.7109375" customWidth="1"/>
    <col min="7939" max="7939" width="9.5703125" customWidth="1"/>
    <col min="7940" max="7940" width="9.85546875" customWidth="1"/>
    <col min="7941" max="7941" width="10.5703125" bestFit="1" customWidth="1"/>
    <col min="7942" max="7942" width="9.85546875" customWidth="1"/>
    <col min="7943" max="7943" width="9.140625" customWidth="1"/>
    <col min="7944" max="7944" width="10.5703125" bestFit="1" customWidth="1"/>
    <col min="7945" max="7945" width="14.7109375" customWidth="1"/>
    <col min="7946" max="7946" width="9.85546875" customWidth="1"/>
    <col min="7947" max="7947" width="9.5703125" bestFit="1" customWidth="1"/>
    <col min="7948" max="7948" width="11.140625" customWidth="1"/>
    <col min="7949" max="7949" width="8.5703125" bestFit="1" customWidth="1"/>
    <col min="7950" max="7950" width="14.42578125" customWidth="1"/>
    <col min="7951" max="7951" width="14.28515625" bestFit="1" customWidth="1"/>
    <col min="8193" max="8193" width="34.85546875" customWidth="1"/>
    <col min="8194" max="8194" width="12.7109375" customWidth="1"/>
    <col min="8195" max="8195" width="9.5703125" customWidth="1"/>
    <col min="8196" max="8196" width="9.85546875" customWidth="1"/>
    <col min="8197" max="8197" width="10.5703125" bestFit="1" customWidth="1"/>
    <col min="8198" max="8198" width="9.85546875" customWidth="1"/>
    <col min="8199" max="8199" width="9.140625" customWidth="1"/>
    <col min="8200" max="8200" width="10.5703125" bestFit="1" customWidth="1"/>
    <col min="8201" max="8201" width="14.7109375" customWidth="1"/>
    <col min="8202" max="8202" width="9.85546875" customWidth="1"/>
    <col min="8203" max="8203" width="9.5703125" bestFit="1" customWidth="1"/>
    <col min="8204" max="8204" width="11.140625" customWidth="1"/>
    <col min="8205" max="8205" width="8.5703125" bestFit="1" customWidth="1"/>
    <col min="8206" max="8206" width="14.42578125" customWidth="1"/>
    <col min="8207" max="8207" width="14.28515625" bestFit="1" customWidth="1"/>
    <col min="8449" max="8449" width="34.85546875" customWidth="1"/>
    <col min="8450" max="8450" width="12.7109375" customWidth="1"/>
    <col min="8451" max="8451" width="9.5703125" customWidth="1"/>
    <col min="8452" max="8452" width="9.85546875" customWidth="1"/>
    <col min="8453" max="8453" width="10.5703125" bestFit="1" customWidth="1"/>
    <col min="8454" max="8454" width="9.85546875" customWidth="1"/>
    <col min="8455" max="8455" width="9.140625" customWidth="1"/>
    <col min="8456" max="8456" width="10.5703125" bestFit="1" customWidth="1"/>
    <col min="8457" max="8457" width="14.7109375" customWidth="1"/>
    <col min="8458" max="8458" width="9.85546875" customWidth="1"/>
    <col min="8459" max="8459" width="9.5703125" bestFit="1" customWidth="1"/>
    <col min="8460" max="8460" width="11.140625" customWidth="1"/>
    <col min="8461" max="8461" width="8.5703125" bestFit="1" customWidth="1"/>
    <col min="8462" max="8462" width="14.42578125" customWidth="1"/>
    <col min="8463" max="8463" width="14.28515625" bestFit="1" customWidth="1"/>
    <col min="8705" max="8705" width="34.85546875" customWidth="1"/>
    <col min="8706" max="8706" width="12.7109375" customWidth="1"/>
    <col min="8707" max="8707" width="9.5703125" customWidth="1"/>
    <col min="8708" max="8708" width="9.85546875" customWidth="1"/>
    <col min="8709" max="8709" width="10.5703125" bestFit="1" customWidth="1"/>
    <col min="8710" max="8710" width="9.85546875" customWidth="1"/>
    <col min="8711" max="8711" width="9.140625" customWidth="1"/>
    <col min="8712" max="8712" width="10.5703125" bestFit="1" customWidth="1"/>
    <col min="8713" max="8713" width="14.7109375" customWidth="1"/>
    <col min="8714" max="8714" width="9.85546875" customWidth="1"/>
    <col min="8715" max="8715" width="9.5703125" bestFit="1" customWidth="1"/>
    <col min="8716" max="8716" width="11.140625" customWidth="1"/>
    <col min="8717" max="8717" width="8.5703125" bestFit="1" customWidth="1"/>
    <col min="8718" max="8718" width="14.42578125" customWidth="1"/>
    <col min="8719" max="8719" width="14.28515625" bestFit="1" customWidth="1"/>
    <col min="8961" max="8961" width="34.85546875" customWidth="1"/>
    <col min="8962" max="8962" width="12.7109375" customWidth="1"/>
    <col min="8963" max="8963" width="9.5703125" customWidth="1"/>
    <col min="8964" max="8964" width="9.85546875" customWidth="1"/>
    <col min="8965" max="8965" width="10.5703125" bestFit="1" customWidth="1"/>
    <col min="8966" max="8966" width="9.85546875" customWidth="1"/>
    <col min="8967" max="8967" width="9.140625" customWidth="1"/>
    <col min="8968" max="8968" width="10.5703125" bestFit="1" customWidth="1"/>
    <col min="8969" max="8969" width="14.7109375" customWidth="1"/>
    <col min="8970" max="8970" width="9.85546875" customWidth="1"/>
    <col min="8971" max="8971" width="9.5703125" bestFit="1" customWidth="1"/>
    <col min="8972" max="8972" width="11.140625" customWidth="1"/>
    <col min="8973" max="8973" width="8.5703125" bestFit="1" customWidth="1"/>
    <col min="8974" max="8974" width="14.42578125" customWidth="1"/>
    <col min="8975" max="8975" width="14.28515625" bestFit="1" customWidth="1"/>
    <col min="9217" max="9217" width="34.85546875" customWidth="1"/>
    <col min="9218" max="9218" width="12.7109375" customWidth="1"/>
    <col min="9219" max="9219" width="9.5703125" customWidth="1"/>
    <col min="9220" max="9220" width="9.85546875" customWidth="1"/>
    <col min="9221" max="9221" width="10.5703125" bestFit="1" customWidth="1"/>
    <col min="9222" max="9222" width="9.85546875" customWidth="1"/>
    <col min="9223" max="9223" width="9.140625" customWidth="1"/>
    <col min="9224" max="9224" width="10.5703125" bestFit="1" customWidth="1"/>
    <col min="9225" max="9225" width="14.7109375" customWidth="1"/>
    <col min="9226" max="9226" width="9.85546875" customWidth="1"/>
    <col min="9227" max="9227" width="9.5703125" bestFit="1" customWidth="1"/>
    <col min="9228" max="9228" width="11.140625" customWidth="1"/>
    <col min="9229" max="9229" width="8.5703125" bestFit="1" customWidth="1"/>
    <col min="9230" max="9230" width="14.42578125" customWidth="1"/>
    <col min="9231" max="9231" width="14.28515625" bestFit="1" customWidth="1"/>
    <col min="9473" max="9473" width="34.85546875" customWidth="1"/>
    <col min="9474" max="9474" width="12.7109375" customWidth="1"/>
    <col min="9475" max="9475" width="9.5703125" customWidth="1"/>
    <col min="9476" max="9476" width="9.85546875" customWidth="1"/>
    <col min="9477" max="9477" width="10.5703125" bestFit="1" customWidth="1"/>
    <col min="9478" max="9478" width="9.85546875" customWidth="1"/>
    <col min="9479" max="9479" width="9.140625" customWidth="1"/>
    <col min="9480" max="9480" width="10.5703125" bestFit="1" customWidth="1"/>
    <col min="9481" max="9481" width="14.7109375" customWidth="1"/>
    <col min="9482" max="9482" width="9.85546875" customWidth="1"/>
    <col min="9483" max="9483" width="9.5703125" bestFit="1" customWidth="1"/>
    <col min="9484" max="9484" width="11.140625" customWidth="1"/>
    <col min="9485" max="9485" width="8.5703125" bestFit="1" customWidth="1"/>
    <col min="9486" max="9486" width="14.42578125" customWidth="1"/>
    <col min="9487" max="9487" width="14.28515625" bestFit="1" customWidth="1"/>
    <col min="9729" max="9729" width="34.85546875" customWidth="1"/>
    <col min="9730" max="9730" width="12.7109375" customWidth="1"/>
    <col min="9731" max="9731" width="9.5703125" customWidth="1"/>
    <col min="9732" max="9732" width="9.85546875" customWidth="1"/>
    <col min="9733" max="9733" width="10.5703125" bestFit="1" customWidth="1"/>
    <col min="9734" max="9734" width="9.85546875" customWidth="1"/>
    <col min="9735" max="9735" width="9.140625" customWidth="1"/>
    <col min="9736" max="9736" width="10.5703125" bestFit="1" customWidth="1"/>
    <col min="9737" max="9737" width="14.7109375" customWidth="1"/>
    <col min="9738" max="9738" width="9.85546875" customWidth="1"/>
    <col min="9739" max="9739" width="9.5703125" bestFit="1" customWidth="1"/>
    <col min="9740" max="9740" width="11.140625" customWidth="1"/>
    <col min="9741" max="9741" width="8.5703125" bestFit="1" customWidth="1"/>
    <col min="9742" max="9742" width="14.42578125" customWidth="1"/>
    <col min="9743" max="9743" width="14.28515625" bestFit="1" customWidth="1"/>
    <col min="9985" max="9985" width="34.85546875" customWidth="1"/>
    <col min="9986" max="9986" width="12.7109375" customWidth="1"/>
    <col min="9987" max="9987" width="9.5703125" customWidth="1"/>
    <col min="9988" max="9988" width="9.85546875" customWidth="1"/>
    <col min="9989" max="9989" width="10.5703125" bestFit="1" customWidth="1"/>
    <col min="9990" max="9990" width="9.85546875" customWidth="1"/>
    <col min="9991" max="9991" width="9.140625" customWidth="1"/>
    <col min="9992" max="9992" width="10.5703125" bestFit="1" customWidth="1"/>
    <col min="9993" max="9993" width="14.7109375" customWidth="1"/>
    <col min="9994" max="9994" width="9.85546875" customWidth="1"/>
    <col min="9995" max="9995" width="9.5703125" bestFit="1" customWidth="1"/>
    <col min="9996" max="9996" width="11.140625" customWidth="1"/>
    <col min="9997" max="9997" width="8.5703125" bestFit="1" customWidth="1"/>
    <col min="9998" max="9998" width="14.42578125" customWidth="1"/>
    <col min="9999" max="9999" width="14.28515625" bestFit="1" customWidth="1"/>
    <col min="10241" max="10241" width="34.85546875" customWidth="1"/>
    <col min="10242" max="10242" width="12.7109375" customWidth="1"/>
    <col min="10243" max="10243" width="9.5703125" customWidth="1"/>
    <col min="10244" max="10244" width="9.85546875" customWidth="1"/>
    <col min="10245" max="10245" width="10.5703125" bestFit="1" customWidth="1"/>
    <col min="10246" max="10246" width="9.85546875" customWidth="1"/>
    <col min="10247" max="10247" width="9.140625" customWidth="1"/>
    <col min="10248" max="10248" width="10.5703125" bestFit="1" customWidth="1"/>
    <col min="10249" max="10249" width="14.7109375" customWidth="1"/>
    <col min="10250" max="10250" width="9.85546875" customWidth="1"/>
    <col min="10251" max="10251" width="9.5703125" bestFit="1" customWidth="1"/>
    <col min="10252" max="10252" width="11.140625" customWidth="1"/>
    <col min="10253" max="10253" width="8.5703125" bestFit="1" customWidth="1"/>
    <col min="10254" max="10254" width="14.42578125" customWidth="1"/>
    <col min="10255" max="10255" width="14.28515625" bestFit="1" customWidth="1"/>
    <col min="10497" max="10497" width="34.85546875" customWidth="1"/>
    <col min="10498" max="10498" width="12.7109375" customWidth="1"/>
    <col min="10499" max="10499" width="9.5703125" customWidth="1"/>
    <col min="10500" max="10500" width="9.85546875" customWidth="1"/>
    <col min="10501" max="10501" width="10.5703125" bestFit="1" customWidth="1"/>
    <col min="10502" max="10502" width="9.85546875" customWidth="1"/>
    <col min="10503" max="10503" width="9.140625" customWidth="1"/>
    <col min="10504" max="10504" width="10.5703125" bestFit="1" customWidth="1"/>
    <col min="10505" max="10505" width="14.7109375" customWidth="1"/>
    <col min="10506" max="10506" width="9.85546875" customWidth="1"/>
    <col min="10507" max="10507" width="9.5703125" bestFit="1" customWidth="1"/>
    <col min="10508" max="10508" width="11.140625" customWidth="1"/>
    <col min="10509" max="10509" width="8.5703125" bestFit="1" customWidth="1"/>
    <col min="10510" max="10510" width="14.42578125" customWidth="1"/>
    <col min="10511" max="10511" width="14.28515625" bestFit="1" customWidth="1"/>
    <col min="10753" max="10753" width="34.85546875" customWidth="1"/>
    <col min="10754" max="10754" width="12.7109375" customWidth="1"/>
    <col min="10755" max="10755" width="9.5703125" customWidth="1"/>
    <col min="10756" max="10756" width="9.85546875" customWidth="1"/>
    <col min="10757" max="10757" width="10.5703125" bestFit="1" customWidth="1"/>
    <col min="10758" max="10758" width="9.85546875" customWidth="1"/>
    <col min="10759" max="10759" width="9.140625" customWidth="1"/>
    <col min="10760" max="10760" width="10.5703125" bestFit="1" customWidth="1"/>
    <col min="10761" max="10761" width="14.7109375" customWidth="1"/>
    <col min="10762" max="10762" width="9.85546875" customWidth="1"/>
    <col min="10763" max="10763" width="9.5703125" bestFit="1" customWidth="1"/>
    <col min="10764" max="10764" width="11.140625" customWidth="1"/>
    <col min="10765" max="10765" width="8.5703125" bestFit="1" customWidth="1"/>
    <col min="10766" max="10766" width="14.42578125" customWidth="1"/>
    <col min="10767" max="10767" width="14.28515625" bestFit="1" customWidth="1"/>
    <col min="11009" max="11009" width="34.85546875" customWidth="1"/>
    <col min="11010" max="11010" width="12.7109375" customWidth="1"/>
    <col min="11011" max="11011" width="9.5703125" customWidth="1"/>
    <col min="11012" max="11012" width="9.85546875" customWidth="1"/>
    <col min="11013" max="11013" width="10.5703125" bestFit="1" customWidth="1"/>
    <col min="11014" max="11014" width="9.85546875" customWidth="1"/>
    <col min="11015" max="11015" width="9.140625" customWidth="1"/>
    <col min="11016" max="11016" width="10.5703125" bestFit="1" customWidth="1"/>
    <col min="11017" max="11017" width="14.7109375" customWidth="1"/>
    <col min="11018" max="11018" width="9.85546875" customWidth="1"/>
    <col min="11019" max="11019" width="9.5703125" bestFit="1" customWidth="1"/>
    <col min="11020" max="11020" width="11.140625" customWidth="1"/>
    <col min="11021" max="11021" width="8.5703125" bestFit="1" customWidth="1"/>
    <col min="11022" max="11022" width="14.42578125" customWidth="1"/>
    <col min="11023" max="11023" width="14.28515625" bestFit="1" customWidth="1"/>
    <col min="11265" max="11265" width="34.85546875" customWidth="1"/>
    <col min="11266" max="11266" width="12.7109375" customWidth="1"/>
    <col min="11267" max="11267" width="9.5703125" customWidth="1"/>
    <col min="11268" max="11268" width="9.85546875" customWidth="1"/>
    <col min="11269" max="11269" width="10.5703125" bestFit="1" customWidth="1"/>
    <col min="11270" max="11270" width="9.85546875" customWidth="1"/>
    <col min="11271" max="11271" width="9.140625" customWidth="1"/>
    <col min="11272" max="11272" width="10.5703125" bestFit="1" customWidth="1"/>
    <col min="11273" max="11273" width="14.7109375" customWidth="1"/>
    <col min="11274" max="11274" width="9.85546875" customWidth="1"/>
    <col min="11275" max="11275" width="9.5703125" bestFit="1" customWidth="1"/>
    <col min="11276" max="11276" width="11.140625" customWidth="1"/>
    <col min="11277" max="11277" width="8.5703125" bestFit="1" customWidth="1"/>
    <col min="11278" max="11278" width="14.42578125" customWidth="1"/>
    <col min="11279" max="11279" width="14.28515625" bestFit="1" customWidth="1"/>
    <col min="11521" max="11521" width="34.85546875" customWidth="1"/>
    <col min="11522" max="11522" width="12.7109375" customWidth="1"/>
    <col min="11523" max="11523" width="9.5703125" customWidth="1"/>
    <col min="11524" max="11524" width="9.85546875" customWidth="1"/>
    <col min="11525" max="11525" width="10.5703125" bestFit="1" customWidth="1"/>
    <col min="11526" max="11526" width="9.85546875" customWidth="1"/>
    <col min="11527" max="11527" width="9.140625" customWidth="1"/>
    <col min="11528" max="11528" width="10.5703125" bestFit="1" customWidth="1"/>
    <col min="11529" max="11529" width="14.7109375" customWidth="1"/>
    <col min="11530" max="11530" width="9.85546875" customWidth="1"/>
    <col min="11531" max="11531" width="9.5703125" bestFit="1" customWidth="1"/>
    <col min="11532" max="11532" width="11.140625" customWidth="1"/>
    <col min="11533" max="11533" width="8.5703125" bestFit="1" customWidth="1"/>
    <col min="11534" max="11534" width="14.42578125" customWidth="1"/>
    <col min="11535" max="11535" width="14.28515625" bestFit="1" customWidth="1"/>
    <col min="11777" max="11777" width="34.85546875" customWidth="1"/>
    <col min="11778" max="11778" width="12.7109375" customWidth="1"/>
    <col min="11779" max="11779" width="9.5703125" customWidth="1"/>
    <col min="11780" max="11780" width="9.85546875" customWidth="1"/>
    <col min="11781" max="11781" width="10.5703125" bestFit="1" customWidth="1"/>
    <col min="11782" max="11782" width="9.85546875" customWidth="1"/>
    <col min="11783" max="11783" width="9.140625" customWidth="1"/>
    <col min="11784" max="11784" width="10.5703125" bestFit="1" customWidth="1"/>
    <col min="11785" max="11785" width="14.7109375" customWidth="1"/>
    <col min="11786" max="11786" width="9.85546875" customWidth="1"/>
    <col min="11787" max="11787" width="9.5703125" bestFit="1" customWidth="1"/>
    <col min="11788" max="11788" width="11.140625" customWidth="1"/>
    <col min="11789" max="11789" width="8.5703125" bestFit="1" customWidth="1"/>
    <col min="11790" max="11790" width="14.42578125" customWidth="1"/>
    <col min="11791" max="11791" width="14.28515625" bestFit="1" customWidth="1"/>
    <col min="12033" max="12033" width="34.85546875" customWidth="1"/>
    <col min="12034" max="12034" width="12.7109375" customWidth="1"/>
    <col min="12035" max="12035" width="9.5703125" customWidth="1"/>
    <col min="12036" max="12036" width="9.85546875" customWidth="1"/>
    <col min="12037" max="12037" width="10.5703125" bestFit="1" customWidth="1"/>
    <col min="12038" max="12038" width="9.85546875" customWidth="1"/>
    <col min="12039" max="12039" width="9.140625" customWidth="1"/>
    <col min="12040" max="12040" width="10.5703125" bestFit="1" customWidth="1"/>
    <col min="12041" max="12041" width="14.7109375" customWidth="1"/>
    <col min="12042" max="12042" width="9.85546875" customWidth="1"/>
    <col min="12043" max="12043" width="9.5703125" bestFit="1" customWidth="1"/>
    <col min="12044" max="12044" width="11.140625" customWidth="1"/>
    <col min="12045" max="12045" width="8.5703125" bestFit="1" customWidth="1"/>
    <col min="12046" max="12046" width="14.42578125" customWidth="1"/>
    <col min="12047" max="12047" width="14.28515625" bestFit="1" customWidth="1"/>
    <col min="12289" max="12289" width="34.85546875" customWidth="1"/>
    <col min="12290" max="12290" width="12.7109375" customWidth="1"/>
    <col min="12291" max="12291" width="9.5703125" customWidth="1"/>
    <col min="12292" max="12292" width="9.85546875" customWidth="1"/>
    <col min="12293" max="12293" width="10.5703125" bestFit="1" customWidth="1"/>
    <col min="12294" max="12294" width="9.85546875" customWidth="1"/>
    <col min="12295" max="12295" width="9.140625" customWidth="1"/>
    <col min="12296" max="12296" width="10.5703125" bestFit="1" customWidth="1"/>
    <col min="12297" max="12297" width="14.7109375" customWidth="1"/>
    <col min="12298" max="12298" width="9.85546875" customWidth="1"/>
    <col min="12299" max="12299" width="9.5703125" bestFit="1" customWidth="1"/>
    <col min="12300" max="12300" width="11.140625" customWidth="1"/>
    <col min="12301" max="12301" width="8.5703125" bestFit="1" customWidth="1"/>
    <col min="12302" max="12302" width="14.42578125" customWidth="1"/>
    <col min="12303" max="12303" width="14.28515625" bestFit="1" customWidth="1"/>
    <col min="12545" max="12545" width="34.85546875" customWidth="1"/>
    <col min="12546" max="12546" width="12.7109375" customWidth="1"/>
    <col min="12547" max="12547" width="9.5703125" customWidth="1"/>
    <col min="12548" max="12548" width="9.85546875" customWidth="1"/>
    <col min="12549" max="12549" width="10.5703125" bestFit="1" customWidth="1"/>
    <col min="12550" max="12550" width="9.85546875" customWidth="1"/>
    <col min="12551" max="12551" width="9.140625" customWidth="1"/>
    <col min="12552" max="12552" width="10.5703125" bestFit="1" customWidth="1"/>
    <col min="12553" max="12553" width="14.7109375" customWidth="1"/>
    <col min="12554" max="12554" width="9.85546875" customWidth="1"/>
    <col min="12555" max="12555" width="9.5703125" bestFit="1" customWidth="1"/>
    <col min="12556" max="12556" width="11.140625" customWidth="1"/>
    <col min="12557" max="12557" width="8.5703125" bestFit="1" customWidth="1"/>
    <col min="12558" max="12558" width="14.42578125" customWidth="1"/>
    <col min="12559" max="12559" width="14.28515625" bestFit="1" customWidth="1"/>
    <col min="12801" max="12801" width="34.85546875" customWidth="1"/>
    <col min="12802" max="12802" width="12.7109375" customWidth="1"/>
    <col min="12803" max="12803" width="9.5703125" customWidth="1"/>
    <col min="12804" max="12804" width="9.85546875" customWidth="1"/>
    <col min="12805" max="12805" width="10.5703125" bestFit="1" customWidth="1"/>
    <col min="12806" max="12806" width="9.85546875" customWidth="1"/>
    <col min="12807" max="12807" width="9.140625" customWidth="1"/>
    <col min="12808" max="12808" width="10.5703125" bestFit="1" customWidth="1"/>
    <col min="12809" max="12809" width="14.7109375" customWidth="1"/>
    <col min="12810" max="12810" width="9.85546875" customWidth="1"/>
    <col min="12811" max="12811" width="9.5703125" bestFit="1" customWidth="1"/>
    <col min="12812" max="12812" width="11.140625" customWidth="1"/>
    <col min="12813" max="12813" width="8.5703125" bestFit="1" customWidth="1"/>
    <col min="12814" max="12814" width="14.42578125" customWidth="1"/>
    <col min="12815" max="12815" width="14.28515625" bestFit="1" customWidth="1"/>
    <col min="13057" max="13057" width="34.85546875" customWidth="1"/>
    <col min="13058" max="13058" width="12.7109375" customWidth="1"/>
    <col min="13059" max="13059" width="9.5703125" customWidth="1"/>
    <col min="13060" max="13060" width="9.85546875" customWidth="1"/>
    <col min="13061" max="13061" width="10.5703125" bestFit="1" customWidth="1"/>
    <col min="13062" max="13062" width="9.85546875" customWidth="1"/>
    <col min="13063" max="13063" width="9.140625" customWidth="1"/>
    <col min="13064" max="13064" width="10.5703125" bestFit="1" customWidth="1"/>
    <col min="13065" max="13065" width="14.7109375" customWidth="1"/>
    <col min="13066" max="13066" width="9.85546875" customWidth="1"/>
    <col min="13067" max="13067" width="9.5703125" bestFit="1" customWidth="1"/>
    <col min="13068" max="13068" width="11.140625" customWidth="1"/>
    <col min="13069" max="13069" width="8.5703125" bestFit="1" customWidth="1"/>
    <col min="13070" max="13070" width="14.42578125" customWidth="1"/>
    <col min="13071" max="13071" width="14.28515625" bestFit="1" customWidth="1"/>
    <col min="13313" max="13313" width="34.85546875" customWidth="1"/>
    <col min="13314" max="13314" width="12.7109375" customWidth="1"/>
    <col min="13315" max="13315" width="9.5703125" customWidth="1"/>
    <col min="13316" max="13316" width="9.85546875" customWidth="1"/>
    <col min="13317" max="13317" width="10.5703125" bestFit="1" customWidth="1"/>
    <col min="13318" max="13318" width="9.85546875" customWidth="1"/>
    <col min="13319" max="13319" width="9.140625" customWidth="1"/>
    <col min="13320" max="13320" width="10.5703125" bestFit="1" customWidth="1"/>
    <col min="13321" max="13321" width="14.7109375" customWidth="1"/>
    <col min="13322" max="13322" width="9.85546875" customWidth="1"/>
    <col min="13323" max="13323" width="9.5703125" bestFit="1" customWidth="1"/>
    <col min="13324" max="13324" width="11.140625" customWidth="1"/>
    <col min="13325" max="13325" width="8.5703125" bestFit="1" customWidth="1"/>
    <col min="13326" max="13326" width="14.42578125" customWidth="1"/>
    <col min="13327" max="13327" width="14.28515625" bestFit="1" customWidth="1"/>
    <col min="13569" max="13569" width="34.85546875" customWidth="1"/>
    <col min="13570" max="13570" width="12.7109375" customWidth="1"/>
    <col min="13571" max="13571" width="9.5703125" customWidth="1"/>
    <col min="13572" max="13572" width="9.85546875" customWidth="1"/>
    <col min="13573" max="13573" width="10.5703125" bestFit="1" customWidth="1"/>
    <col min="13574" max="13574" width="9.85546875" customWidth="1"/>
    <col min="13575" max="13575" width="9.140625" customWidth="1"/>
    <col min="13576" max="13576" width="10.5703125" bestFit="1" customWidth="1"/>
    <col min="13577" max="13577" width="14.7109375" customWidth="1"/>
    <col min="13578" max="13578" width="9.85546875" customWidth="1"/>
    <col min="13579" max="13579" width="9.5703125" bestFit="1" customWidth="1"/>
    <col min="13580" max="13580" width="11.140625" customWidth="1"/>
    <col min="13581" max="13581" width="8.5703125" bestFit="1" customWidth="1"/>
    <col min="13582" max="13582" width="14.42578125" customWidth="1"/>
    <col min="13583" max="13583" width="14.28515625" bestFit="1" customWidth="1"/>
    <col min="13825" max="13825" width="34.85546875" customWidth="1"/>
    <col min="13826" max="13826" width="12.7109375" customWidth="1"/>
    <col min="13827" max="13827" width="9.5703125" customWidth="1"/>
    <col min="13828" max="13828" width="9.85546875" customWidth="1"/>
    <col min="13829" max="13829" width="10.5703125" bestFit="1" customWidth="1"/>
    <col min="13830" max="13830" width="9.85546875" customWidth="1"/>
    <col min="13831" max="13831" width="9.140625" customWidth="1"/>
    <col min="13832" max="13832" width="10.5703125" bestFit="1" customWidth="1"/>
    <col min="13833" max="13833" width="14.7109375" customWidth="1"/>
    <col min="13834" max="13834" width="9.85546875" customWidth="1"/>
    <col min="13835" max="13835" width="9.5703125" bestFit="1" customWidth="1"/>
    <col min="13836" max="13836" width="11.140625" customWidth="1"/>
    <col min="13837" max="13837" width="8.5703125" bestFit="1" customWidth="1"/>
    <col min="13838" max="13838" width="14.42578125" customWidth="1"/>
    <col min="13839" max="13839" width="14.28515625" bestFit="1" customWidth="1"/>
    <col min="14081" max="14081" width="34.85546875" customWidth="1"/>
    <col min="14082" max="14082" width="12.7109375" customWidth="1"/>
    <col min="14083" max="14083" width="9.5703125" customWidth="1"/>
    <col min="14084" max="14084" width="9.85546875" customWidth="1"/>
    <col min="14085" max="14085" width="10.5703125" bestFit="1" customWidth="1"/>
    <col min="14086" max="14086" width="9.85546875" customWidth="1"/>
    <col min="14087" max="14087" width="9.140625" customWidth="1"/>
    <col min="14088" max="14088" width="10.5703125" bestFit="1" customWidth="1"/>
    <col min="14089" max="14089" width="14.7109375" customWidth="1"/>
    <col min="14090" max="14090" width="9.85546875" customWidth="1"/>
    <col min="14091" max="14091" width="9.5703125" bestFit="1" customWidth="1"/>
    <col min="14092" max="14092" width="11.140625" customWidth="1"/>
    <col min="14093" max="14093" width="8.5703125" bestFit="1" customWidth="1"/>
    <col min="14094" max="14094" width="14.42578125" customWidth="1"/>
    <col min="14095" max="14095" width="14.28515625" bestFit="1" customWidth="1"/>
    <col min="14337" max="14337" width="34.85546875" customWidth="1"/>
    <col min="14338" max="14338" width="12.7109375" customWidth="1"/>
    <col min="14339" max="14339" width="9.5703125" customWidth="1"/>
    <col min="14340" max="14340" width="9.85546875" customWidth="1"/>
    <col min="14341" max="14341" width="10.5703125" bestFit="1" customWidth="1"/>
    <col min="14342" max="14342" width="9.85546875" customWidth="1"/>
    <col min="14343" max="14343" width="9.140625" customWidth="1"/>
    <col min="14344" max="14344" width="10.5703125" bestFit="1" customWidth="1"/>
    <col min="14345" max="14345" width="14.7109375" customWidth="1"/>
    <col min="14346" max="14346" width="9.85546875" customWidth="1"/>
    <col min="14347" max="14347" width="9.5703125" bestFit="1" customWidth="1"/>
    <col min="14348" max="14348" width="11.140625" customWidth="1"/>
    <col min="14349" max="14349" width="8.5703125" bestFit="1" customWidth="1"/>
    <col min="14350" max="14350" width="14.42578125" customWidth="1"/>
    <col min="14351" max="14351" width="14.28515625" bestFit="1" customWidth="1"/>
    <col min="14593" max="14593" width="34.85546875" customWidth="1"/>
    <col min="14594" max="14594" width="12.7109375" customWidth="1"/>
    <col min="14595" max="14595" width="9.5703125" customWidth="1"/>
    <col min="14596" max="14596" width="9.85546875" customWidth="1"/>
    <col min="14597" max="14597" width="10.5703125" bestFit="1" customWidth="1"/>
    <col min="14598" max="14598" width="9.85546875" customWidth="1"/>
    <col min="14599" max="14599" width="9.140625" customWidth="1"/>
    <col min="14600" max="14600" width="10.5703125" bestFit="1" customWidth="1"/>
    <col min="14601" max="14601" width="14.7109375" customWidth="1"/>
    <col min="14602" max="14602" width="9.85546875" customWidth="1"/>
    <col min="14603" max="14603" width="9.5703125" bestFit="1" customWidth="1"/>
    <col min="14604" max="14604" width="11.140625" customWidth="1"/>
    <col min="14605" max="14605" width="8.5703125" bestFit="1" customWidth="1"/>
    <col min="14606" max="14606" width="14.42578125" customWidth="1"/>
    <col min="14607" max="14607" width="14.28515625" bestFit="1" customWidth="1"/>
    <col min="14849" max="14849" width="34.85546875" customWidth="1"/>
    <col min="14850" max="14850" width="12.7109375" customWidth="1"/>
    <col min="14851" max="14851" width="9.5703125" customWidth="1"/>
    <col min="14852" max="14852" width="9.85546875" customWidth="1"/>
    <col min="14853" max="14853" width="10.5703125" bestFit="1" customWidth="1"/>
    <col min="14854" max="14854" width="9.85546875" customWidth="1"/>
    <col min="14855" max="14855" width="9.140625" customWidth="1"/>
    <col min="14856" max="14856" width="10.5703125" bestFit="1" customWidth="1"/>
    <col min="14857" max="14857" width="14.7109375" customWidth="1"/>
    <col min="14858" max="14858" width="9.85546875" customWidth="1"/>
    <col min="14859" max="14859" width="9.5703125" bestFit="1" customWidth="1"/>
    <col min="14860" max="14860" width="11.140625" customWidth="1"/>
    <col min="14861" max="14861" width="8.5703125" bestFit="1" customWidth="1"/>
    <col min="14862" max="14862" width="14.42578125" customWidth="1"/>
    <col min="14863" max="14863" width="14.28515625" bestFit="1" customWidth="1"/>
    <col min="15105" max="15105" width="34.85546875" customWidth="1"/>
    <col min="15106" max="15106" width="12.7109375" customWidth="1"/>
    <col min="15107" max="15107" width="9.5703125" customWidth="1"/>
    <col min="15108" max="15108" width="9.85546875" customWidth="1"/>
    <col min="15109" max="15109" width="10.5703125" bestFit="1" customWidth="1"/>
    <col min="15110" max="15110" width="9.85546875" customWidth="1"/>
    <col min="15111" max="15111" width="9.140625" customWidth="1"/>
    <col min="15112" max="15112" width="10.5703125" bestFit="1" customWidth="1"/>
    <col min="15113" max="15113" width="14.7109375" customWidth="1"/>
    <col min="15114" max="15114" width="9.85546875" customWidth="1"/>
    <col min="15115" max="15115" width="9.5703125" bestFit="1" customWidth="1"/>
    <col min="15116" max="15116" width="11.140625" customWidth="1"/>
    <col min="15117" max="15117" width="8.5703125" bestFit="1" customWidth="1"/>
    <col min="15118" max="15118" width="14.42578125" customWidth="1"/>
    <col min="15119" max="15119" width="14.28515625" bestFit="1" customWidth="1"/>
    <col min="15361" max="15361" width="34.85546875" customWidth="1"/>
    <col min="15362" max="15362" width="12.7109375" customWidth="1"/>
    <col min="15363" max="15363" width="9.5703125" customWidth="1"/>
    <col min="15364" max="15364" width="9.85546875" customWidth="1"/>
    <col min="15365" max="15365" width="10.5703125" bestFit="1" customWidth="1"/>
    <col min="15366" max="15366" width="9.85546875" customWidth="1"/>
    <col min="15367" max="15367" width="9.140625" customWidth="1"/>
    <col min="15368" max="15368" width="10.5703125" bestFit="1" customWidth="1"/>
    <col min="15369" max="15369" width="14.7109375" customWidth="1"/>
    <col min="15370" max="15370" width="9.85546875" customWidth="1"/>
    <col min="15371" max="15371" width="9.5703125" bestFit="1" customWidth="1"/>
    <col min="15372" max="15372" width="11.140625" customWidth="1"/>
    <col min="15373" max="15373" width="8.5703125" bestFit="1" customWidth="1"/>
    <col min="15374" max="15374" width="14.42578125" customWidth="1"/>
    <col min="15375" max="15375" width="14.28515625" bestFit="1" customWidth="1"/>
    <col min="15617" max="15617" width="34.85546875" customWidth="1"/>
    <col min="15618" max="15618" width="12.7109375" customWidth="1"/>
    <col min="15619" max="15619" width="9.5703125" customWidth="1"/>
    <col min="15620" max="15620" width="9.85546875" customWidth="1"/>
    <col min="15621" max="15621" width="10.5703125" bestFit="1" customWidth="1"/>
    <col min="15622" max="15622" width="9.85546875" customWidth="1"/>
    <col min="15623" max="15623" width="9.140625" customWidth="1"/>
    <col min="15624" max="15624" width="10.5703125" bestFit="1" customWidth="1"/>
    <col min="15625" max="15625" width="14.7109375" customWidth="1"/>
    <col min="15626" max="15626" width="9.85546875" customWidth="1"/>
    <col min="15627" max="15627" width="9.5703125" bestFit="1" customWidth="1"/>
    <col min="15628" max="15628" width="11.140625" customWidth="1"/>
    <col min="15629" max="15629" width="8.5703125" bestFit="1" customWidth="1"/>
    <col min="15630" max="15630" width="14.42578125" customWidth="1"/>
    <col min="15631" max="15631" width="14.28515625" bestFit="1" customWidth="1"/>
    <col min="15873" max="15873" width="34.85546875" customWidth="1"/>
    <col min="15874" max="15874" width="12.7109375" customWidth="1"/>
    <col min="15875" max="15875" width="9.5703125" customWidth="1"/>
    <col min="15876" max="15876" width="9.85546875" customWidth="1"/>
    <col min="15877" max="15877" width="10.5703125" bestFit="1" customWidth="1"/>
    <col min="15878" max="15878" width="9.85546875" customWidth="1"/>
    <col min="15879" max="15879" width="9.140625" customWidth="1"/>
    <col min="15880" max="15880" width="10.5703125" bestFit="1" customWidth="1"/>
    <col min="15881" max="15881" width="14.7109375" customWidth="1"/>
    <col min="15882" max="15882" width="9.85546875" customWidth="1"/>
    <col min="15883" max="15883" width="9.5703125" bestFit="1" customWidth="1"/>
    <col min="15884" max="15884" width="11.140625" customWidth="1"/>
    <col min="15885" max="15885" width="8.5703125" bestFit="1" customWidth="1"/>
    <col min="15886" max="15886" width="14.42578125" customWidth="1"/>
    <col min="15887" max="15887" width="14.28515625" bestFit="1" customWidth="1"/>
    <col min="16129" max="16129" width="34.85546875" customWidth="1"/>
    <col min="16130" max="16130" width="12.7109375" customWidth="1"/>
    <col min="16131" max="16131" width="9.5703125" customWidth="1"/>
    <col min="16132" max="16132" width="9.85546875" customWidth="1"/>
    <col min="16133" max="16133" width="10.5703125" bestFit="1" customWidth="1"/>
    <col min="16134" max="16134" width="9.85546875" customWidth="1"/>
    <col min="16135" max="16135" width="9.140625" customWidth="1"/>
    <col min="16136" max="16136" width="10.5703125" bestFit="1" customWidth="1"/>
    <col min="16137" max="16137" width="14.7109375" customWidth="1"/>
    <col min="16138" max="16138" width="9.85546875" customWidth="1"/>
    <col min="16139" max="16139" width="9.5703125" bestFit="1" customWidth="1"/>
    <col min="16140" max="16140" width="11.140625" customWidth="1"/>
    <col min="16141" max="16141" width="8.5703125" bestFit="1" customWidth="1"/>
    <col min="16142" max="16142" width="14.42578125" customWidth="1"/>
    <col min="16143" max="16143" width="14.28515625" bestFit="1" customWidth="1"/>
  </cols>
  <sheetData>
    <row r="1" spans="1:15" x14ac:dyDescent="0.25">
      <c r="A1" s="685" t="s">
        <v>31</v>
      </c>
      <c r="B1" s="685"/>
      <c r="C1" s="685"/>
      <c r="D1" s="685"/>
      <c r="E1" s="685"/>
      <c r="F1" s="685"/>
      <c r="G1" s="685"/>
      <c r="H1" s="685"/>
      <c r="I1" s="685"/>
      <c r="J1" s="685"/>
      <c r="K1" s="685"/>
      <c r="L1" s="685"/>
      <c r="M1" s="685"/>
      <c r="N1" s="685"/>
      <c r="O1" s="685"/>
    </row>
    <row r="2" spans="1:15" x14ac:dyDescent="0.25">
      <c r="A2" s="685" t="s">
        <v>42</v>
      </c>
      <c r="B2" s="685"/>
      <c r="C2" s="685"/>
      <c r="D2" s="685"/>
      <c r="E2" s="685"/>
      <c r="F2" s="685"/>
      <c r="G2" s="685"/>
      <c r="H2" s="685"/>
      <c r="I2" s="685"/>
      <c r="J2" s="685"/>
      <c r="K2" s="685"/>
      <c r="L2" s="685"/>
      <c r="M2" s="685"/>
      <c r="N2" s="685"/>
      <c r="O2" s="685"/>
    </row>
    <row r="3" spans="1:15" x14ac:dyDescent="0.25">
      <c r="A3" s="685" t="s">
        <v>1692</v>
      </c>
      <c r="B3" s="685"/>
      <c r="C3" s="685"/>
      <c r="D3" s="685"/>
      <c r="E3" s="685"/>
      <c r="F3" s="685"/>
      <c r="G3" s="685"/>
      <c r="H3" s="685"/>
      <c r="I3" s="685"/>
      <c r="J3" s="685"/>
      <c r="K3" s="685"/>
      <c r="L3" s="685"/>
      <c r="M3" s="685"/>
      <c r="N3" s="685"/>
      <c r="O3" s="685"/>
    </row>
    <row r="4" spans="1:15" x14ac:dyDescent="0.25">
      <c r="A4" s="6"/>
      <c r="B4" s="6"/>
      <c r="C4" s="6"/>
      <c r="D4" s="6"/>
      <c r="E4" s="6"/>
      <c r="F4" s="6"/>
      <c r="G4" s="6"/>
      <c r="H4" s="6"/>
      <c r="I4" s="6"/>
      <c r="J4" s="6"/>
      <c r="K4" s="6"/>
      <c r="L4" s="6"/>
      <c r="M4" s="6"/>
      <c r="N4" s="6"/>
      <c r="O4" s="6"/>
    </row>
    <row r="5" spans="1:15" x14ac:dyDescent="0.25">
      <c r="A5" s="383" t="s">
        <v>23</v>
      </c>
      <c r="B5" s="686" t="s">
        <v>348</v>
      </c>
      <c r="C5" s="686"/>
      <c r="D5" s="686"/>
      <c r="E5" s="686"/>
      <c r="F5" s="686"/>
      <c r="G5" s="686"/>
      <c r="H5" s="6"/>
      <c r="I5" s="6"/>
      <c r="J5" s="6"/>
      <c r="K5" s="6"/>
      <c r="L5" s="6"/>
      <c r="M5" s="6"/>
      <c r="N5" s="6"/>
      <c r="O5" s="6"/>
    </row>
    <row r="6" spans="1:15" ht="15" customHeight="1" x14ac:dyDescent="0.25">
      <c r="A6" s="383" t="s">
        <v>166</v>
      </c>
      <c r="B6" s="384" t="str">
        <f>IFERROR(VLOOKUP(B5,[2]DESPLEGABLES!A2:B193,2,FALSE),"")</f>
        <v>MINISTERIO DE TECNOLOGIAS DE LA INFORMACION Y LAS COMUNICACIONES - UNIDAD ADMINISTRATIVA ESPECIAL COMISION DE REGULACION DE COMUNICACIONES</v>
      </c>
      <c r="C6" s="384"/>
      <c r="D6" s="384"/>
      <c r="E6" s="384"/>
      <c r="F6" s="384"/>
      <c r="G6" s="384"/>
      <c r="H6" s="385"/>
      <c r="I6" s="386"/>
      <c r="J6" s="386"/>
      <c r="K6" s="386"/>
      <c r="L6" s="386"/>
      <c r="M6" s="386"/>
      <c r="N6" s="386"/>
      <c r="O6" s="387"/>
    </row>
    <row r="7" spans="1:15" ht="15.75" customHeight="1" x14ac:dyDescent="0.25">
      <c r="A7" s="388" t="s">
        <v>908</v>
      </c>
      <c r="B7" s="687" t="s">
        <v>469</v>
      </c>
      <c r="C7" s="687"/>
      <c r="D7" s="687"/>
      <c r="E7" s="687"/>
      <c r="F7" s="687"/>
      <c r="G7" s="687"/>
      <c r="H7" s="6"/>
      <c r="I7" s="6"/>
      <c r="J7" s="6"/>
      <c r="K7" s="6"/>
      <c r="L7" s="6"/>
      <c r="M7" s="6"/>
      <c r="N7" s="6"/>
      <c r="O7" s="6"/>
    </row>
    <row r="8" spans="1:15" x14ac:dyDescent="0.25">
      <c r="A8" s="6"/>
      <c r="B8" s="389"/>
      <c r="C8" s="6"/>
      <c r="D8" s="6"/>
      <c r="E8" s="6"/>
      <c r="F8" s="6"/>
      <c r="G8" s="6"/>
      <c r="H8" s="6"/>
      <c r="I8" s="6"/>
      <c r="J8" s="6"/>
      <c r="K8" s="6"/>
      <c r="L8" s="6"/>
      <c r="M8" s="6"/>
      <c r="N8" s="6"/>
      <c r="O8" s="6"/>
    </row>
    <row r="9" spans="1:15" x14ac:dyDescent="0.25">
      <c r="A9" s="688" t="s">
        <v>1693</v>
      </c>
      <c r="B9" s="688"/>
      <c r="C9" s="390">
        <v>2019</v>
      </c>
      <c r="D9" s="6"/>
      <c r="E9" s="6"/>
      <c r="F9" s="6"/>
      <c r="G9" s="6"/>
      <c r="H9" s="6"/>
      <c r="I9" s="378" t="s">
        <v>1631</v>
      </c>
      <c r="J9" s="6"/>
      <c r="K9" s="6"/>
      <c r="L9" s="6"/>
      <c r="M9" s="6"/>
      <c r="N9" s="6"/>
      <c r="O9" s="6"/>
    </row>
    <row r="10" spans="1:15" ht="15.75" thickBot="1" x14ac:dyDescent="0.3">
      <c r="A10" s="6"/>
      <c r="B10" s="6"/>
      <c r="C10" s="6"/>
      <c r="D10" s="6"/>
      <c r="E10" s="6"/>
      <c r="F10" s="6"/>
      <c r="G10" s="6"/>
      <c r="H10" s="6"/>
      <c r="I10" s="6"/>
      <c r="J10" s="6"/>
      <c r="K10" s="6"/>
      <c r="L10" s="6"/>
      <c r="M10" s="6"/>
      <c r="N10" s="6"/>
      <c r="O10" s="6"/>
    </row>
    <row r="11" spans="1:15" ht="19.5" customHeight="1" thickTop="1" x14ac:dyDescent="0.25">
      <c r="A11" s="671" t="s">
        <v>1694</v>
      </c>
      <c r="B11" s="673" t="s">
        <v>1695</v>
      </c>
      <c r="C11" s="391"/>
      <c r="D11" s="675" t="s">
        <v>1696</v>
      </c>
      <c r="E11" s="676"/>
      <c r="F11" s="677"/>
      <c r="G11" s="675" t="s">
        <v>1697</v>
      </c>
      <c r="H11" s="676"/>
      <c r="I11" s="677"/>
      <c r="J11" s="675" t="s">
        <v>1698</v>
      </c>
      <c r="K11" s="676"/>
      <c r="L11" s="676"/>
      <c r="M11" s="676"/>
      <c r="N11" s="676"/>
      <c r="O11" s="678"/>
    </row>
    <row r="12" spans="1:15" ht="18.75" customHeight="1" x14ac:dyDescent="0.25">
      <c r="A12" s="672"/>
      <c r="B12" s="674"/>
      <c r="C12" s="392" t="s">
        <v>1699</v>
      </c>
      <c r="D12" s="393" t="s">
        <v>1700</v>
      </c>
      <c r="E12" s="392" t="s">
        <v>1701</v>
      </c>
      <c r="F12" s="679" t="s">
        <v>1702</v>
      </c>
      <c r="G12" s="393" t="s">
        <v>1700</v>
      </c>
      <c r="H12" s="392" t="s">
        <v>1701</v>
      </c>
      <c r="I12" s="392" t="s">
        <v>1702</v>
      </c>
      <c r="J12" s="681" t="s">
        <v>1700</v>
      </c>
      <c r="K12" s="682"/>
      <c r="L12" s="683" t="s">
        <v>1703</v>
      </c>
      <c r="M12" s="684"/>
      <c r="N12" s="394" t="s">
        <v>1702</v>
      </c>
      <c r="O12" s="395" t="s">
        <v>1704</v>
      </c>
    </row>
    <row r="13" spans="1:15" x14ac:dyDescent="0.25">
      <c r="A13" s="672"/>
      <c r="B13" s="674"/>
      <c r="C13" s="392" t="s">
        <v>1705</v>
      </c>
      <c r="D13" s="392" t="s">
        <v>1706</v>
      </c>
      <c r="E13" s="392" t="s">
        <v>1707</v>
      </c>
      <c r="F13" s="680"/>
      <c r="G13" s="392" t="s">
        <v>1706</v>
      </c>
      <c r="H13" s="392" t="s">
        <v>1707</v>
      </c>
      <c r="I13" s="392"/>
      <c r="J13" s="396" t="s">
        <v>1708</v>
      </c>
      <c r="K13" s="392" t="s">
        <v>1709</v>
      </c>
      <c r="L13" s="392" t="s">
        <v>1708</v>
      </c>
      <c r="M13" s="392" t="s">
        <v>1701</v>
      </c>
      <c r="N13" s="392"/>
      <c r="O13" s="395" t="s">
        <v>1710</v>
      </c>
    </row>
    <row r="14" spans="1:15" x14ac:dyDescent="0.25">
      <c r="A14" s="672"/>
      <c r="B14" s="674"/>
      <c r="C14" s="392"/>
      <c r="D14" s="392"/>
      <c r="E14" s="392" t="s">
        <v>1711</v>
      </c>
      <c r="F14" s="392"/>
      <c r="G14" s="392"/>
      <c r="H14" s="392" t="s">
        <v>1711</v>
      </c>
      <c r="I14" s="392"/>
      <c r="J14" s="392" t="s">
        <v>1712</v>
      </c>
      <c r="K14" s="392" t="s">
        <v>1706</v>
      </c>
      <c r="L14" s="392" t="s">
        <v>1712</v>
      </c>
      <c r="M14" s="392" t="s">
        <v>1711</v>
      </c>
      <c r="N14" s="392"/>
      <c r="O14" s="395" t="s">
        <v>1713</v>
      </c>
    </row>
    <row r="15" spans="1:15" ht="15.75" thickBot="1" x14ac:dyDescent="0.3">
      <c r="A15" s="397">
        <v>1</v>
      </c>
      <c r="B15" s="398">
        <v>2</v>
      </c>
      <c r="C15" s="398">
        <v>3</v>
      </c>
      <c r="D15" s="398">
        <v>4</v>
      </c>
      <c r="E15" s="398">
        <v>5</v>
      </c>
      <c r="F15" s="398" t="s">
        <v>1714</v>
      </c>
      <c r="G15" s="398">
        <v>7</v>
      </c>
      <c r="H15" s="398">
        <v>8</v>
      </c>
      <c r="I15" s="398" t="s">
        <v>1715</v>
      </c>
      <c r="J15" s="398">
        <v>10</v>
      </c>
      <c r="K15" s="398" t="s">
        <v>1716</v>
      </c>
      <c r="L15" s="398">
        <v>12</v>
      </c>
      <c r="M15" s="398" t="s">
        <v>1717</v>
      </c>
      <c r="N15" s="398" t="s">
        <v>1718</v>
      </c>
      <c r="O15" s="399" t="s">
        <v>1719</v>
      </c>
    </row>
    <row r="16" spans="1:15" ht="16.5" thickTop="1" thickBot="1" x14ac:dyDescent="0.3">
      <c r="A16" s="400" t="s">
        <v>1720</v>
      </c>
      <c r="B16" s="401"/>
      <c r="C16" s="402"/>
      <c r="D16" s="403"/>
      <c r="E16" s="404"/>
      <c r="F16" s="405">
        <f>F17</f>
        <v>0</v>
      </c>
      <c r="G16" s="406"/>
      <c r="H16" s="407"/>
      <c r="I16" s="405">
        <f>I17</f>
        <v>0</v>
      </c>
      <c r="J16" s="408"/>
      <c r="K16" s="406"/>
      <c r="L16" s="408"/>
      <c r="M16" s="407"/>
      <c r="N16" s="405">
        <f>N17</f>
        <v>0</v>
      </c>
      <c r="O16" s="409">
        <f>O17</f>
        <v>0</v>
      </c>
    </row>
    <row r="17" spans="1:15" ht="16.5" thickTop="1" thickBot="1" x14ac:dyDescent="0.3">
      <c r="A17" s="401" t="s">
        <v>1721</v>
      </c>
      <c r="B17" s="410"/>
      <c r="C17" s="411"/>
      <c r="D17" s="412"/>
      <c r="E17" s="413"/>
      <c r="F17" s="414">
        <f>F19</f>
        <v>0</v>
      </c>
      <c r="G17" s="412"/>
      <c r="H17" s="415"/>
      <c r="I17" s="414">
        <f>I19</f>
        <v>0</v>
      </c>
      <c r="J17" s="416"/>
      <c r="K17" s="412"/>
      <c r="L17" s="416"/>
      <c r="M17" s="415"/>
      <c r="N17" s="417">
        <f>N19</f>
        <v>0</v>
      </c>
      <c r="O17" s="418">
        <f>O19</f>
        <v>0</v>
      </c>
    </row>
    <row r="18" spans="1:15" ht="15.75" thickTop="1" x14ac:dyDescent="0.25">
      <c r="A18" s="419"/>
      <c r="B18" s="420"/>
      <c r="C18" s="421"/>
      <c r="D18" s="422"/>
      <c r="E18" s="423"/>
      <c r="F18" s="424">
        <f>E18*D18</f>
        <v>0</v>
      </c>
      <c r="G18" s="422"/>
      <c r="H18" s="425"/>
      <c r="I18" s="424">
        <f>G18*H18</f>
        <v>0</v>
      </c>
      <c r="J18" s="426"/>
      <c r="K18" s="427">
        <f>G18*J18</f>
        <v>0</v>
      </c>
      <c r="L18" s="426"/>
      <c r="M18" s="428">
        <f>H18*L18</f>
        <v>0</v>
      </c>
      <c r="N18" s="429">
        <f>K18*M18</f>
        <v>0</v>
      </c>
      <c r="O18" s="430">
        <f>H18*K18</f>
        <v>0</v>
      </c>
    </row>
    <row r="19" spans="1:15" s="439" customFormat="1" ht="12" thickBot="1" x14ac:dyDescent="0.25">
      <c r="A19" s="431" t="s">
        <v>1722</v>
      </c>
      <c r="B19" s="432"/>
      <c r="C19" s="433"/>
      <c r="D19" s="434">
        <f>D18</f>
        <v>0</v>
      </c>
      <c r="E19" s="435"/>
      <c r="F19" s="435">
        <f>F18</f>
        <v>0</v>
      </c>
      <c r="G19" s="434">
        <f>G18</f>
        <v>0</v>
      </c>
      <c r="H19" s="435"/>
      <c r="I19" s="435">
        <f>I18</f>
        <v>0</v>
      </c>
      <c r="J19" s="433"/>
      <c r="K19" s="436">
        <f>K18</f>
        <v>0</v>
      </c>
      <c r="L19" s="433"/>
      <c r="M19" s="435"/>
      <c r="N19" s="437">
        <f>N18</f>
        <v>0</v>
      </c>
      <c r="O19" s="438">
        <f>O18</f>
        <v>0</v>
      </c>
    </row>
    <row r="20" spans="1:15" ht="16.5" thickTop="1" thickBot="1" x14ac:dyDescent="0.3">
      <c r="A20" s="400" t="s">
        <v>1723</v>
      </c>
      <c r="B20" s="401"/>
      <c r="C20" s="402"/>
      <c r="D20" s="403"/>
      <c r="E20" s="440"/>
      <c r="F20" s="441">
        <f>F21+F38+F42+F49+F52+F103</f>
        <v>0</v>
      </c>
      <c r="G20" s="406"/>
      <c r="H20" s="442"/>
      <c r="I20" s="441">
        <f>I21+I38+I42+I49+I52+I103</f>
        <v>30646958851</v>
      </c>
      <c r="J20" s="408"/>
      <c r="K20" s="406"/>
      <c r="L20" s="408"/>
      <c r="M20" s="442"/>
      <c r="N20" s="443">
        <f>N21+N38+N42+N49+N52+N103</f>
        <v>32498372741</v>
      </c>
      <c r="O20" s="444">
        <f>O21+O38+O42+O49+O52+O103</f>
        <v>32498372741</v>
      </c>
    </row>
    <row r="21" spans="1:15" ht="16.5" thickTop="1" thickBot="1" x14ac:dyDescent="0.3">
      <c r="A21" s="401" t="s">
        <v>1724</v>
      </c>
      <c r="B21" s="410"/>
      <c r="C21" s="411"/>
      <c r="D21" s="412"/>
      <c r="E21" s="413"/>
      <c r="F21" s="414">
        <f>F22+F26+F29+F33</f>
        <v>0</v>
      </c>
      <c r="G21" s="412"/>
      <c r="H21" s="415"/>
      <c r="I21" s="414">
        <f>I22+I26+I29+I33</f>
        <v>30646958851</v>
      </c>
      <c r="J21" s="416"/>
      <c r="K21" s="412"/>
      <c r="L21" s="416"/>
      <c r="M21" s="415"/>
      <c r="N21" s="417">
        <f>N22+N26+N29+N33</f>
        <v>32498372741</v>
      </c>
      <c r="O21" s="418">
        <f>O22+O26+O29+O33</f>
        <v>32498372741</v>
      </c>
    </row>
    <row r="22" spans="1:15" ht="16.5" thickTop="1" thickBot="1" x14ac:dyDescent="0.3">
      <c r="A22" s="445" t="s">
        <v>1725</v>
      </c>
      <c r="B22" s="446"/>
      <c r="C22" s="447"/>
      <c r="D22" s="448"/>
      <c r="E22" s="449"/>
      <c r="F22" s="450">
        <f>F25</f>
        <v>0</v>
      </c>
      <c r="G22" s="448"/>
      <c r="H22" s="451"/>
      <c r="I22" s="450">
        <f>I25</f>
        <v>0</v>
      </c>
      <c r="J22" s="452"/>
      <c r="K22" s="448"/>
      <c r="L22" s="452"/>
      <c r="M22" s="451"/>
      <c r="N22" s="453">
        <f>N25</f>
        <v>0</v>
      </c>
      <c r="O22" s="454">
        <f>O25</f>
        <v>0</v>
      </c>
    </row>
    <row r="23" spans="1:15" ht="15.75" thickTop="1" x14ac:dyDescent="0.25">
      <c r="A23" s="455"/>
      <c r="B23" s="456"/>
      <c r="C23" s="457"/>
      <c r="D23" s="458"/>
      <c r="E23" s="459"/>
      <c r="F23" s="460">
        <f>E23*D23</f>
        <v>0</v>
      </c>
      <c r="G23" s="458"/>
      <c r="H23" s="459"/>
      <c r="I23" s="460">
        <f>H23*G23</f>
        <v>0</v>
      </c>
      <c r="J23" s="457"/>
      <c r="K23" s="461">
        <f>G23*J23</f>
        <v>0</v>
      </c>
      <c r="L23" s="457"/>
      <c r="M23" s="460">
        <f>H23*L23</f>
        <v>0</v>
      </c>
      <c r="N23" s="462">
        <f>K23*M23</f>
        <v>0</v>
      </c>
      <c r="O23" s="463">
        <f>H23*K23</f>
        <v>0</v>
      </c>
    </row>
    <row r="24" spans="1:15" x14ac:dyDescent="0.25">
      <c r="A24" s="464"/>
      <c r="B24" s="465"/>
      <c r="C24" s="457"/>
      <c r="D24" s="458"/>
      <c r="E24" s="459"/>
      <c r="F24" s="460">
        <f>E24*D24</f>
        <v>0</v>
      </c>
      <c r="G24" s="458"/>
      <c r="H24" s="459"/>
      <c r="I24" s="460">
        <f>H24*G24</f>
        <v>0</v>
      </c>
      <c r="J24" s="457"/>
      <c r="K24" s="461">
        <f>G24*J24</f>
        <v>0</v>
      </c>
      <c r="L24" s="457"/>
      <c r="M24" s="460">
        <f>H24*L24</f>
        <v>0</v>
      </c>
      <c r="N24" s="462">
        <f>K24*M24</f>
        <v>0</v>
      </c>
      <c r="O24" s="466">
        <f>H24*K24</f>
        <v>0</v>
      </c>
    </row>
    <row r="25" spans="1:15" s="439" customFormat="1" ht="12" thickBot="1" x14ac:dyDescent="0.25">
      <c r="A25" s="467" t="s">
        <v>1722</v>
      </c>
      <c r="B25" s="468"/>
      <c r="C25" s="469"/>
      <c r="D25" s="470">
        <f>SUM(D23:D24)</f>
        <v>0</v>
      </c>
      <c r="E25" s="471"/>
      <c r="F25" s="471">
        <f>SUM(F23:F24)</f>
        <v>0</v>
      </c>
      <c r="G25" s="470">
        <f>SUM(G23:G24)</f>
        <v>0</v>
      </c>
      <c r="H25" s="471"/>
      <c r="I25" s="471">
        <f>SUM(I23:I24)</f>
        <v>0</v>
      </c>
      <c r="J25" s="469"/>
      <c r="K25" s="472">
        <f>SUM(K23:K24)</f>
        <v>0</v>
      </c>
      <c r="L25" s="469"/>
      <c r="M25" s="471"/>
      <c r="N25" s="473">
        <f>SUM(N23:N24)</f>
        <v>0</v>
      </c>
      <c r="O25" s="474">
        <f>SUM(O23:O24)</f>
        <v>0</v>
      </c>
    </row>
    <row r="26" spans="1:15" ht="16.5" thickTop="1" thickBot="1" x14ac:dyDescent="0.3">
      <c r="A26" s="445" t="s">
        <v>1726</v>
      </c>
      <c r="B26" s="475"/>
      <c r="C26" s="476"/>
      <c r="D26" s="477"/>
      <c r="E26" s="478"/>
      <c r="F26" s="479">
        <f>F28</f>
        <v>0</v>
      </c>
      <c r="G26" s="477"/>
      <c r="H26" s="480"/>
      <c r="I26" s="479">
        <f>I28</f>
        <v>0</v>
      </c>
      <c r="J26" s="481"/>
      <c r="K26" s="477"/>
      <c r="L26" s="481"/>
      <c r="M26" s="480"/>
      <c r="N26" s="482">
        <f>N28</f>
        <v>0</v>
      </c>
      <c r="O26" s="483">
        <f>O28</f>
        <v>0</v>
      </c>
    </row>
    <row r="27" spans="1:15" ht="15.75" thickTop="1" x14ac:dyDescent="0.25">
      <c r="A27" s="484"/>
      <c r="B27" s="485"/>
      <c r="C27" s="486"/>
      <c r="D27" s="487"/>
      <c r="E27" s="488"/>
      <c r="F27" s="489">
        <f>E27*D27</f>
        <v>0</v>
      </c>
      <c r="G27" s="487"/>
      <c r="H27" s="488"/>
      <c r="I27" s="489">
        <f>H27*G27</f>
        <v>0</v>
      </c>
      <c r="J27" s="486"/>
      <c r="K27" s="490">
        <f>G27*J27</f>
        <v>0</v>
      </c>
      <c r="L27" s="486"/>
      <c r="M27" s="489">
        <f>H27*L27</f>
        <v>0</v>
      </c>
      <c r="N27" s="491">
        <f>K27*M27</f>
        <v>0</v>
      </c>
      <c r="O27" s="492">
        <f>H27*K27</f>
        <v>0</v>
      </c>
    </row>
    <row r="28" spans="1:15" s="439" customFormat="1" ht="12" thickBot="1" x14ac:dyDescent="0.25">
      <c r="A28" s="467" t="s">
        <v>1727</v>
      </c>
      <c r="B28" s="493"/>
      <c r="C28" s="494"/>
      <c r="D28" s="495">
        <f>D27</f>
        <v>0</v>
      </c>
      <c r="E28" s="496"/>
      <c r="F28" s="496">
        <f>F27</f>
        <v>0</v>
      </c>
      <c r="G28" s="495">
        <f>G27</f>
        <v>0</v>
      </c>
      <c r="H28" s="496"/>
      <c r="I28" s="496">
        <f>I27</f>
        <v>0</v>
      </c>
      <c r="J28" s="494"/>
      <c r="K28" s="497">
        <f>K27</f>
        <v>0</v>
      </c>
      <c r="L28" s="494"/>
      <c r="M28" s="496"/>
      <c r="N28" s="498">
        <f>N27</f>
        <v>0</v>
      </c>
      <c r="O28" s="474">
        <f>O27</f>
        <v>0</v>
      </c>
    </row>
    <row r="29" spans="1:15" ht="16.5" thickTop="1" thickBot="1" x14ac:dyDescent="0.3">
      <c r="A29" s="499" t="s">
        <v>1728</v>
      </c>
      <c r="B29" s="446"/>
      <c r="C29" s="447"/>
      <c r="D29" s="448"/>
      <c r="E29" s="449"/>
      <c r="F29" s="450">
        <f>F32</f>
        <v>0</v>
      </c>
      <c r="G29" s="448"/>
      <c r="H29" s="451"/>
      <c r="I29" s="450">
        <f>I32</f>
        <v>0</v>
      </c>
      <c r="J29" s="452"/>
      <c r="K29" s="448"/>
      <c r="L29" s="452"/>
      <c r="M29" s="451"/>
      <c r="N29" s="453">
        <f>N32</f>
        <v>0</v>
      </c>
      <c r="O29" s="454">
        <f>O32</f>
        <v>0</v>
      </c>
    </row>
    <row r="30" spans="1:15" ht="15.75" thickTop="1" x14ac:dyDescent="0.25">
      <c r="A30" s="500"/>
      <c r="B30" s="501"/>
      <c r="C30" s="457"/>
      <c r="D30" s="458"/>
      <c r="E30" s="459"/>
      <c r="F30" s="460">
        <f>E30*D30</f>
        <v>0</v>
      </c>
      <c r="G30" s="458"/>
      <c r="H30" s="459"/>
      <c r="I30" s="460">
        <f>H30*G30</f>
        <v>0</v>
      </c>
      <c r="J30" s="457"/>
      <c r="K30" s="461">
        <f>G30*J30</f>
        <v>0</v>
      </c>
      <c r="L30" s="457"/>
      <c r="M30" s="460">
        <f>H30*L30</f>
        <v>0</v>
      </c>
      <c r="N30" s="502">
        <f>K30*M30</f>
        <v>0</v>
      </c>
      <c r="O30" s="503">
        <f>H30*K30</f>
        <v>0</v>
      </c>
    </row>
    <row r="31" spans="1:15" x14ac:dyDescent="0.25">
      <c r="A31" s="504"/>
      <c r="B31" s="501"/>
      <c r="C31" s="457"/>
      <c r="D31" s="458"/>
      <c r="E31" s="459"/>
      <c r="F31" s="460">
        <f>E31*D31</f>
        <v>0</v>
      </c>
      <c r="G31" s="458"/>
      <c r="H31" s="459"/>
      <c r="I31" s="460">
        <f>H31*G31</f>
        <v>0</v>
      </c>
      <c r="J31" s="457"/>
      <c r="K31" s="461">
        <f>G31*J31</f>
        <v>0</v>
      </c>
      <c r="L31" s="457"/>
      <c r="M31" s="460">
        <f>H31*L31</f>
        <v>0</v>
      </c>
      <c r="N31" s="505">
        <f>K31*M31</f>
        <v>0</v>
      </c>
      <c r="O31" s="503">
        <f>H31*K31</f>
        <v>0</v>
      </c>
    </row>
    <row r="32" spans="1:15" s="439" customFormat="1" ht="12" thickBot="1" x14ac:dyDescent="0.25">
      <c r="A32" s="467" t="s">
        <v>1729</v>
      </c>
      <c r="B32" s="493"/>
      <c r="C32" s="494"/>
      <c r="D32" s="495">
        <f>SUM(D30:D31)</f>
        <v>0</v>
      </c>
      <c r="E32" s="496"/>
      <c r="F32" s="496">
        <f>SUM(F30:F31)</f>
        <v>0</v>
      </c>
      <c r="G32" s="495">
        <f>SUM(G30:G31)</f>
        <v>0</v>
      </c>
      <c r="H32" s="496"/>
      <c r="I32" s="496">
        <f>SUM(I30:I31)</f>
        <v>0</v>
      </c>
      <c r="J32" s="494"/>
      <c r="K32" s="497">
        <f>SUM(K30:K31)</f>
        <v>0</v>
      </c>
      <c r="L32" s="494"/>
      <c r="M32" s="496"/>
      <c r="N32" s="498">
        <f>SUM(N30:N31)</f>
        <v>0</v>
      </c>
      <c r="O32" s="474">
        <f>SUM(O30:O31)</f>
        <v>0</v>
      </c>
    </row>
    <row r="33" spans="1:15" ht="16.5" thickTop="1" thickBot="1" x14ac:dyDescent="0.3">
      <c r="A33" s="499" t="s">
        <v>1730</v>
      </c>
      <c r="B33" s="446"/>
      <c r="C33" s="447"/>
      <c r="D33" s="448"/>
      <c r="E33" s="449"/>
      <c r="F33" s="450">
        <f>F37</f>
        <v>0</v>
      </c>
      <c r="G33" s="448"/>
      <c r="H33" s="451"/>
      <c r="I33" s="450">
        <f>I37</f>
        <v>30646958851</v>
      </c>
      <c r="J33" s="452"/>
      <c r="K33" s="448"/>
      <c r="L33" s="452"/>
      <c r="M33" s="451"/>
      <c r="N33" s="453">
        <f>N37</f>
        <v>32498372741</v>
      </c>
      <c r="O33" s="454">
        <f>O37</f>
        <v>32498372741</v>
      </c>
    </row>
    <row r="34" spans="1:15" ht="15.75" thickTop="1" x14ac:dyDescent="0.25">
      <c r="A34" s="500" t="s">
        <v>1046</v>
      </c>
      <c r="B34" s="501"/>
      <c r="C34" s="457"/>
      <c r="D34" s="458"/>
      <c r="E34" s="459"/>
      <c r="F34" s="460">
        <f>E34*D34</f>
        <v>0</v>
      </c>
      <c r="G34" s="458"/>
      <c r="H34" s="459"/>
      <c r="I34" s="460">
        <v>30646958851</v>
      </c>
      <c r="J34" s="457"/>
      <c r="K34" s="461">
        <f>G34*J34</f>
        <v>0</v>
      </c>
      <c r="L34" s="457"/>
      <c r="M34" s="460">
        <f>H34*L34</f>
        <v>0</v>
      </c>
      <c r="N34" s="502">
        <v>32498372741</v>
      </c>
      <c r="O34" s="502">
        <v>32498372741</v>
      </c>
    </row>
    <row r="35" spans="1:15" x14ac:dyDescent="0.25">
      <c r="A35" s="504"/>
      <c r="B35" s="501"/>
      <c r="C35" s="457"/>
      <c r="D35" s="458"/>
      <c r="E35" s="459"/>
      <c r="F35" s="460">
        <f>E35*D35</f>
        <v>0</v>
      </c>
      <c r="G35" s="458"/>
      <c r="H35" s="459"/>
      <c r="I35" s="460">
        <f>H35*G35</f>
        <v>0</v>
      </c>
      <c r="J35" s="457"/>
      <c r="K35" s="461">
        <f>G35*J35</f>
        <v>0</v>
      </c>
      <c r="L35" s="457"/>
      <c r="M35" s="460">
        <f>H35*L35</f>
        <v>0</v>
      </c>
      <c r="N35" s="506">
        <f>K35*M35</f>
        <v>0</v>
      </c>
      <c r="O35" s="503">
        <f>H35*K35</f>
        <v>0</v>
      </c>
    </row>
    <row r="36" spans="1:15" x14ac:dyDescent="0.25">
      <c r="A36" s="507"/>
      <c r="B36" s="501"/>
      <c r="C36" s="457"/>
      <c r="D36" s="458"/>
      <c r="E36" s="459"/>
      <c r="F36" s="460">
        <f>E36*D36</f>
        <v>0</v>
      </c>
      <c r="G36" s="458"/>
      <c r="H36" s="459"/>
      <c r="I36" s="460">
        <f>H36*G36</f>
        <v>0</v>
      </c>
      <c r="J36" s="457"/>
      <c r="K36" s="461">
        <f>G36*J36</f>
        <v>0</v>
      </c>
      <c r="L36" s="457"/>
      <c r="M36" s="460">
        <f>H36*L36</f>
        <v>0</v>
      </c>
      <c r="N36" s="505">
        <f>K36*M36</f>
        <v>0</v>
      </c>
      <c r="O36" s="503">
        <f>H36*K36</f>
        <v>0</v>
      </c>
    </row>
    <row r="37" spans="1:15" s="439" customFormat="1" ht="12" thickBot="1" x14ac:dyDescent="0.25">
      <c r="A37" s="508" t="s">
        <v>1731</v>
      </c>
      <c r="B37" s="509"/>
      <c r="C37" s="510"/>
      <c r="D37" s="511">
        <f>SUM(D34:D36)</f>
        <v>0</v>
      </c>
      <c r="E37" s="512"/>
      <c r="F37" s="512">
        <f>SUM(F34:F36)</f>
        <v>0</v>
      </c>
      <c r="G37" s="511">
        <f>SUM(G34:G36)</f>
        <v>0</v>
      </c>
      <c r="H37" s="512"/>
      <c r="I37" s="512">
        <f>SUM(I34:I36)</f>
        <v>30646958851</v>
      </c>
      <c r="J37" s="510"/>
      <c r="K37" s="513">
        <f>SUM(K34:K36)</f>
        <v>0</v>
      </c>
      <c r="L37" s="510"/>
      <c r="M37" s="512"/>
      <c r="N37" s="514">
        <f>SUM(N34:N36)</f>
        <v>32498372741</v>
      </c>
      <c r="O37" s="515">
        <f>SUM(O34:O36)</f>
        <v>32498372741</v>
      </c>
    </row>
    <row r="38" spans="1:15" ht="16.5" thickTop="1" thickBot="1" x14ac:dyDescent="0.3">
      <c r="A38" s="516" t="s">
        <v>1732</v>
      </c>
      <c r="B38" s="401"/>
      <c r="C38" s="402"/>
      <c r="D38" s="403"/>
      <c r="E38" s="440"/>
      <c r="F38" s="517">
        <f>F41</f>
        <v>0</v>
      </c>
      <c r="G38" s="403"/>
      <c r="H38" s="442"/>
      <c r="I38" s="517">
        <f>I41</f>
        <v>0</v>
      </c>
      <c r="J38" s="408"/>
      <c r="K38" s="403"/>
      <c r="L38" s="408"/>
      <c r="M38" s="442"/>
      <c r="N38" s="518">
        <f>N41</f>
        <v>0</v>
      </c>
      <c r="O38" s="519">
        <f>O41</f>
        <v>0</v>
      </c>
    </row>
    <row r="39" spans="1:15" ht="15.75" thickTop="1" x14ac:dyDescent="0.25">
      <c r="A39" s="520"/>
      <c r="B39" s="521"/>
      <c r="C39" s="522"/>
      <c r="D39" s="523"/>
      <c r="E39" s="524"/>
      <c r="F39" s="525">
        <f>E39*D39</f>
        <v>0</v>
      </c>
      <c r="G39" s="523"/>
      <c r="H39" s="526"/>
      <c r="I39" s="525">
        <f>H39*G39</f>
        <v>0</v>
      </c>
      <c r="J39" s="527"/>
      <c r="K39" s="528">
        <f>G39*J39</f>
        <v>0</v>
      </c>
      <c r="L39" s="527"/>
      <c r="M39" s="529">
        <f>H39*L39</f>
        <v>0</v>
      </c>
      <c r="N39" s="530">
        <f>K39*M39</f>
        <v>0</v>
      </c>
      <c r="O39" s="531">
        <f>H39*K39</f>
        <v>0</v>
      </c>
    </row>
    <row r="40" spans="1:15" x14ac:dyDescent="0.25">
      <c r="A40" s="532"/>
      <c r="B40" s="533"/>
      <c r="C40" s="534"/>
      <c r="D40" s="535"/>
      <c r="E40" s="536"/>
      <c r="F40" s="537">
        <f>E40*D40</f>
        <v>0</v>
      </c>
      <c r="G40" s="535"/>
      <c r="H40" s="538"/>
      <c r="I40" s="537">
        <f>H40*G40</f>
        <v>0</v>
      </c>
      <c r="J40" s="539"/>
      <c r="K40" s="540">
        <f>G40*J40</f>
        <v>0</v>
      </c>
      <c r="L40" s="539"/>
      <c r="M40" s="541">
        <f>H40*L40</f>
        <v>0</v>
      </c>
      <c r="N40" s="542">
        <f>K40*M40</f>
        <v>0</v>
      </c>
      <c r="O40" s="543">
        <f>H40*K40</f>
        <v>0</v>
      </c>
    </row>
    <row r="41" spans="1:15" s="439" customFormat="1" ht="12" thickBot="1" x14ac:dyDescent="0.25">
      <c r="A41" s="544" t="s">
        <v>1722</v>
      </c>
      <c r="B41" s="432"/>
      <c r="C41" s="433"/>
      <c r="D41" s="434">
        <f>SUM(D39:D40)</f>
        <v>0</v>
      </c>
      <c r="E41" s="435"/>
      <c r="F41" s="435">
        <f>SUM(F39:F40)</f>
        <v>0</v>
      </c>
      <c r="G41" s="434">
        <f>SUM(G39:G40)</f>
        <v>0</v>
      </c>
      <c r="H41" s="435"/>
      <c r="I41" s="435">
        <f>SUM(I39:I40)</f>
        <v>0</v>
      </c>
      <c r="J41" s="433"/>
      <c r="K41" s="436">
        <f>SUM(K39:K40)</f>
        <v>0</v>
      </c>
      <c r="L41" s="433"/>
      <c r="M41" s="435"/>
      <c r="N41" s="437">
        <f>SUM(N39:N40)</f>
        <v>0</v>
      </c>
      <c r="O41" s="545">
        <f>SUM(O39:O40)</f>
        <v>0</v>
      </c>
    </row>
    <row r="42" spans="1:15" ht="16.5" thickTop="1" thickBot="1" x14ac:dyDescent="0.3">
      <c r="A42" s="516" t="s">
        <v>1733</v>
      </c>
      <c r="B42" s="401"/>
      <c r="C42" s="402"/>
      <c r="D42" s="403"/>
      <c r="E42" s="440"/>
      <c r="F42" s="517">
        <f>F43+F47</f>
        <v>0</v>
      </c>
      <c r="G42" s="403"/>
      <c r="H42" s="442"/>
      <c r="I42" s="517">
        <f>I43+I47</f>
        <v>0</v>
      </c>
      <c r="J42" s="408"/>
      <c r="K42" s="403"/>
      <c r="L42" s="408"/>
      <c r="M42" s="442"/>
      <c r="N42" s="518">
        <f>N43+N47</f>
        <v>0</v>
      </c>
      <c r="O42" s="519">
        <f>O43*O47</f>
        <v>0</v>
      </c>
    </row>
    <row r="43" spans="1:15" ht="16.5" thickTop="1" thickBot="1" x14ac:dyDescent="0.3">
      <c r="A43" s="546" t="s">
        <v>1734</v>
      </c>
      <c r="B43" s="475"/>
      <c r="C43" s="476"/>
      <c r="D43" s="477"/>
      <c r="E43" s="478"/>
      <c r="F43" s="479">
        <f>F46</f>
        <v>0</v>
      </c>
      <c r="G43" s="477"/>
      <c r="H43" s="480"/>
      <c r="I43" s="479">
        <f>I46</f>
        <v>0</v>
      </c>
      <c r="J43" s="481"/>
      <c r="K43" s="477"/>
      <c r="L43" s="481"/>
      <c r="M43" s="480"/>
      <c r="N43" s="482">
        <f>N46</f>
        <v>0</v>
      </c>
      <c r="O43" s="483">
        <f>O46</f>
        <v>0</v>
      </c>
    </row>
    <row r="44" spans="1:15" ht="15.75" thickTop="1" x14ac:dyDescent="0.25">
      <c r="A44" s="547"/>
      <c r="B44" s="548"/>
      <c r="C44" s="500"/>
      <c r="D44" s="549"/>
      <c r="E44" s="550"/>
      <c r="F44" s="551">
        <f>E44*D44</f>
        <v>0</v>
      </c>
      <c r="G44" s="549"/>
      <c r="H44" s="550"/>
      <c r="I44" s="551">
        <f>H44*G44</f>
        <v>0</v>
      </c>
      <c r="J44" s="500"/>
      <c r="K44" s="552">
        <f>G44*J44</f>
        <v>0</v>
      </c>
      <c r="L44" s="500"/>
      <c r="M44" s="551">
        <f>H44*L44</f>
        <v>0</v>
      </c>
      <c r="N44" s="553">
        <f>K44+M44</f>
        <v>0</v>
      </c>
      <c r="O44" s="554">
        <f>H44*K44</f>
        <v>0</v>
      </c>
    </row>
    <row r="45" spans="1:15" x14ac:dyDescent="0.25">
      <c r="A45" s="555"/>
      <c r="B45" s="556"/>
      <c r="C45" s="507"/>
      <c r="D45" s="557"/>
      <c r="E45" s="558"/>
      <c r="F45" s="559">
        <f>E45*D45</f>
        <v>0</v>
      </c>
      <c r="G45" s="557"/>
      <c r="H45" s="558"/>
      <c r="I45" s="559">
        <f>H45*G45</f>
        <v>0</v>
      </c>
      <c r="J45" s="507"/>
      <c r="K45" s="560">
        <f>G45*J45</f>
        <v>0</v>
      </c>
      <c r="L45" s="507"/>
      <c r="M45" s="559">
        <f>H45*L45</f>
        <v>0</v>
      </c>
      <c r="N45" s="561">
        <f>K45*M45</f>
        <v>0</v>
      </c>
      <c r="O45" s="562">
        <f>H45*K45</f>
        <v>0</v>
      </c>
    </row>
    <row r="46" spans="1:15" s="439" customFormat="1" ht="12" thickBot="1" x14ac:dyDescent="0.25">
      <c r="A46" s="431" t="s">
        <v>1722</v>
      </c>
      <c r="B46" s="432"/>
      <c r="C46" s="433"/>
      <c r="D46" s="563">
        <f>SUM(D44:D45)</f>
        <v>0</v>
      </c>
      <c r="E46" s="564"/>
      <c r="F46" s="565">
        <f>SUM(F44:F45)</f>
        <v>0</v>
      </c>
      <c r="G46" s="563">
        <f>SUM(G44:G45)</f>
        <v>0</v>
      </c>
      <c r="H46" s="435"/>
      <c r="I46" s="435">
        <f>SUM(I44:I45)</f>
        <v>0</v>
      </c>
      <c r="J46" s="566"/>
      <c r="K46" s="567">
        <f>SUM(K44:K45)</f>
        <v>0</v>
      </c>
      <c r="L46" s="431"/>
      <c r="M46" s="564"/>
      <c r="N46" s="568">
        <f>SUM(N44:N45)</f>
        <v>0</v>
      </c>
      <c r="O46" s="569">
        <f>SUM(O44:O45)</f>
        <v>0</v>
      </c>
    </row>
    <row r="47" spans="1:15" ht="15.75" thickTop="1" x14ac:dyDescent="0.25">
      <c r="A47" s="570" t="s">
        <v>1735</v>
      </c>
      <c r="B47" s="420"/>
      <c r="C47" s="421"/>
      <c r="D47" s="422"/>
      <c r="E47" s="423"/>
      <c r="F47" s="424">
        <f>E47*D47</f>
        <v>0</v>
      </c>
      <c r="G47" s="422"/>
      <c r="H47" s="425"/>
      <c r="I47" s="424">
        <f>H47*G47</f>
        <v>0</v>
      </c>
      <c r="J47" s="426"/>
      <c r="K47" s="427">
        <f>G47*J47</f>
        <v>0</v>
      </c>
      <c r="L47" s="426"/>
      <c r="M47" s="428">
        <f>H47*L47</f>
        <v>0</v>
      </c>
      <c r="N47" s="429">
        <f>M47*K47</f>
        <v>0</v>
      </c>
      <c r="O47" s="430">
        <f>H47*K47</f>
        <v>0</v>
      </c>
    </row>
    <row r="48" spans="1:15" s="439" customFormat="1" ht="11.25" x14ac:dyDescent="0.2">
      <c r="A48" s="544" t="s">
        <v>1727</v>
      </c>
      <c r="B48" s="432"/>
      <c r="C48" s="433"/>
      <c r="D48" s="434">
        <f>D47</f>
        <v>0</v>
      </c>
      <c r="E48" s="435"/>
      <c r="F48" s="435">
        <f>F47</f>
        <v>0</v>
      </c>
      <c r="G48" s="434">
        <f>G47</f>
        <v>0</v>
      </c>
      <c r="H48" s="435"/>
      <c r="I48" s="435">
        <f>I47</f>
        <v>0</v>
      </c>
      <c r="J48" s="433"/>
      <c r="K48" s="436">
        <f>K47</f>
        <v>0</v>
      </c>
      <c r="L48" s="433"/>
      <c r="M48" s="435"/>
      <c r="N48" s="437">
        <f>N47</f>
        <v>0</v>
      </c>
      <c r="O48" s="545">
        <f>O47</f>
        <v>0</v>
      </c>
    </row>
    <row r="49" spans="1:15" ht="16.5" hidden="1" thickTop="1" thickBot="1" x14ac:dyDescent="0.3">
      <c r="A49" s="571" t="s">
        <v>1736</v>
      </c>
      <c r="B49" s="572"/>
      <c r="C49" s="573"/>
      <c r="D49" s="574"/>
      <c r="E49" s="575"/>
      <c r="F49" s="576">
        <f>F51</f>
        <v>0</v>
      </c>
      <c r="G49" s="574"/>
      <c r="H49" s="577"/>
      <c r="I49" s="576">
        <f>I51</f>
        <v>0</v>
      </c>
      <c r="J49" s="578"/>
      <c r="K49" s="574"/>
      <c r="L49" s="578"/>
      <c r="M49" s="577"/>
      <c r="N49" s="576">
        <f>N51</f>
        <v>0</v>
      </c>
      <c r="O49" s="579">
        <f>O51</f>
        <v>0</v>
      </c>
    </row>
    <row r="50" spans="1:15" ht="15.75" hidden="1" thickTop="1" x14ac:dyDescent="0.25">
      <c r="A50" s="570" t="s">
        <v>1737</v>
      </c>
      <c r="B50" s="580"/>
      <c r="C50" s="421"/>
      <c r="D50" s="422"/>
      <c r="E50" s="581"/>
      <c r="F50" s="582">
        <f>E50*D50</f>
        <v>0</v>
      </c>
      <c r="G50" s="422"/>
      <c r="H50" s="583"/>
      <c r="I50" s="582">
        <f>H50*G50</f>
        <v>0</v>
      </c>
      <c r="J50" s="426"/>
      <c r="K50" s="427">
        <f>G50*J50</f>
        <v>0</v>
      </c>
      <c r="L50" s="426"/>
      <c r="M50" s="584">
        <f>H50*L50</f>
        <v>0</v>
      </c>
      <c r="N50" s="582">
        <f>K50*M50</f>
        <v>0</v>
      </c>
      <c r="O50" s="585">
        <f>H50*K50</f>
        <v>0</v>
      </c>
    </row>
    <row r="51" spans="1:15" s="439" customFormat="1" ht="12" hidden="1" thickBot="1" x14ac:dyDescent="0.25">
      <c r="A51" s="431" t="s">
        <v>1722</v>
      </c>
      <c r="B51" s="586"/>
      <c r="C51" s="433"/>
      <c r="D51" s="563">
        <f>D50</f>
        <v>0</v>
      </c>
      <c r="E51" s="587"/>
      <c r="F51" s="588">
        <f>F50</f>
        <v>0</v>
      </c>
      <c r="G51" s="563">
        <f>G50</f>
        <v>0</v>
      </c>
      <c r="H51" s="589"/>
      <c r="I51" s="589">
        <f>I50</f>
        <v>0</v>
      </c>
      <c r="J51" s="566"/>
      <c r="K51" s="567">
        <f>K50</f>
        <v>0</v>
      </c>
      <c r="L51" s="431"/>
      <c r="M51" s="587"/>
      <c r="N51" s="587">
        <f>N50</f>
        <v>0</v>
      </c>
      <c r="O51" s="590">
        <f>O50</f>
        <v>0</v>
      </c>
    </row>
    <row r="52" spans="1:15" ht="16.5" hidden="1" thickTop="1" thickBot="1" x14ac:dyDescent="0.3">
      <c r="A52" s="571" t="s">
        <v>1738</v>
      </c>
      <c r="B52" s="591"/>
      <c r="C52" s="573"/>
      <c r="D52" s="574"/>
      <c r="E52" s="575"/>
      <c r="F52" s="576">
        <f>F53+F78</f>
        <v>0</v>
      </c>
      <c r="G52" s="574"/>
      <c r="H52" s="577"/>
      <c r="I52" s="576">
        <f>I53+I78</f>
        <v>0</v>
      </c>
      <c r="J52" s="578"/>
      <c r="K52" s="574"/>
      <c r="L52" s="578"/>
      <c r="M52" s="577"/>
      <c r="N52" s="576">
        <f>N53+N78</f>
        <v>0</v>
      </c>
      <c r="O52" s="579">
        <f>O53+O78</f>
        <v>0</v>
      </c>
    </row>
    <row r="53" spans="1:15" ht="16.5" hidden="1" thickTop="1" thickBot="1" x14ac:dyDescent="0.3">
      <c r="A53" s="570" t="s">
        <v>1739</v>
      </c>
      <c r="B53" s="592"/>
      <c r="C53" s="476"/>
      <c r="D53" s="477"/>
      <c r="E53" s="593"/>
      <c r="F53" s="594">
        <f>F61+F69+F77</f>
        <v>0</v>
      </c>
      <c r="G53" s="477"/>
      <c r="H53" s="595"/>
      <c r="I53" s="594">
        <f>I61+I69+I77</f>
        <v>0</v>
      </c>
      <c r="J53" s="481"/>
      <c r="K53" s="477"/>
      <c r="L53" s="481"/>
      <c r="M53" s="595"/>
      <c r="N53" s="594">
        <f>N61+N69+N77</f>
        <v>0</v>
      </c>
      <c r="O53" s="596">
        <f>O61+O69+O77</f>
        <v>0</v>
      </c>
    </row>
    <row r="54" spans="1:15" ht="15.75" hidden="1" thickTop="1" x14ac:dyDescent="0.25">
      <c r="A54" s="500"/>
      <c r="B54" s="597"/>
      <c r="C54" s="457"/>
      <c r="D54" s="458"/>
      <c r="E54" s="598"/>
      <c r="F54" s="599">
        <f t="shared" ref="F54:F60" si="0">E54*D54</f>
        <v>0</v>
      </c>
      <c r="G54" s="458"/>
      <c r="H54" s="598"/>
      <c r="I54" s="599">
        <f t="shared" ref="I54:I60" si="1">H54*G54</f>
        <v>0</v>
      </c>
      <c r="J54" s="457"/>
      <c r="K54" s="461">
        <f t="shared" ref="K54:K60" si="2">G54*J54</f>
        <v>0</v>
      </c>
      <c r="L54" s="457"/>
      <c r="M54" s="599">
        <f t="shared" ref="M54:M60" si="3">H54*L54</f>
        <v>0</v>
      </c>
      <c r="N54" s="599">
        <f t="shared" ref="N54:N60" si="4">K54*M54</f>
        <v>0</v>
      </c>
      <c r="O54" s="600">
        <f t="shared" ref="O54:O60" si="5">H54*K54</f>
        <v>0</v>
      </c>
    </row>
    <row r="55" spans="1:15" hidden="1" x14ac:dyDescent="0.25">
      <c r="A55" s="504"/>
      <c r="B55" s="597"/>
      <c r="C55" s="457"/>
      <c r="D55" s="458"/>
      <c r="E55" s="598"/>
      <c r="F55" s="599">
        <f t="shared" si="0"/>
        <v>0</v>
      </c>
      <c r="G55" s="458"/>
      <c r="H55" s="598"/>
      <c r="I55" s="599">
        <f t="shared" si="1"/>
        <v>0</v>
      </c>
      <c r="J55" s="457"/>
      <c r="K55" s="461">
        <f t="shared" si="2"/>
        <v>0</v>
      </c>
      <c r="L55" s="457"/>
      <c r="M55" s="599">
        <f t="shared" si="3"/>
        <v>0</v>
      </c>
      <c r="N55" s="599">
        <f t="shared" si="4"/>
        <v>0</v>
      </c>
      <c r="O55" s="600">
        <f t="shared" si="5"/>
        <v>0</v>
      </c>
    </row>
    <row r="56" spans="1:15" hidden="1" x14ac:dyDescent="0.25">
      <c r="A56" s="504"/>
      <c r="B56" s="597"/>
      <c r="C56" s="457"/>
      <c r="D56" s="458"/>
      <c r="E56" s="598"/>
      <c r="F56" s="599">
        <f t="shared" si="0"/>
        <v>0</v>
      </c>
      <c r="G56" s="458"/>
      <c r="H56" s="598"/>
      <c r="I56" s="599">
        <f t="shared" si="1"/>
        <v>0</v>
      </c>
      <c r="J56" s="457"/>
      <c r="K56" s="461">
        <f t="shared" si="2"/>
        <v>0</v>
      </c>
      <c r="L56" s="457"/>
      <c r="M56" s="599">
        <f t="shared" si="3"/>
        <v>0</v>
      </c>
      <c r="N56" s="599">
        <f t="shared" si="4"/>
        <v>0</v>
      </c>
      <c r="O56" s="600">
        <f t="shared" si="5"/>
        <v>0</v>
      </c>
    </row>
    <row r="57" spans="1:15" hidden="1" x14ac:dyDescent="0.25">
      <c r="A57" s="504"/>
      <c r="B57" s="597"/>
      <c r="C57" s="457"/>
      <c r="D57" s="458"/>
      <c r="E57" s="598"/>
      <c r="F57" s="599">
        <f t="shared" si="0"/>
        <v>0</v>
      </c>
      <c r="G57" s="458"/>
      <c r="H57" s="598"/>
      <c r="I57" s="599">
        <f t="shared" si="1"/>
        <v>0</v>
      </c>
      <c r="J57" s="457"/>
      <c r="K57" s="461">
        <f t="shared" si="2"/>
        <v>0</v>
      </c>
      <c r="L57" s="457"/>
      <c r="M57" s="599">
        <f t="shared" si="3"/>
        <v>0</v>
      </c>
      <c r="N57" s="599">
        <f t="shared" si="4"/>
        <v>0</v>
      </c>
      <c r="O57" s="600">
        <f t="shared" si="5"/>
        <v>0</v>
      </c>
    </row>
    <row r="58" spans="1:15" hidden="1" x14ac:dyDescent="0.25">
      <c r="A58" s="504"/>
      <c r="B58" s="597"/>
      <c r="C58" s="457"/>
      <c r="D58" s="458"/>
      <c r="E58" s="598"/>
      <c r="F58" s="599">
        <f t="shared" si="0"/>
        <v>0</v>
      </c>
      <c r="G58" s="458"/>
      <c r="H58" s="598"/>
      <c r="I58" s="599">
        <f t="shared" si="1"/>
        <v>0</v>
      </c>
      <c r="J58" s="457"/>
      <c r="K58" s="461">
        <f t="shared" si="2"/>
        <v>0</v>
      </c>
      <c r="L58" s="457"/>
      <c r="M58" s="599">
        <f t="shared" si="3"/>
        <v>0</v>
      </c>
      <c r="N58" s="599">
        <f t="shared" si="4"/>
        <v>0</v>
      </c>
      <c r="O58" s="600">
        <f t="shared" si="5"/>
        <v>0</v>
      </c>
    </row>
    <row r="59" spans="1:15" hidden="1" x14ac:dyDescent="0.25">
      <c r="A59" s="504"/>
      <c r="B59" s="597"/>
      <c r="C59" s="457"/>
      <c r="D59" s="458"/>
      <c r="E59" s="598"/>
      <c r="F59" s="599">
        <f t="shared" si="0"/>
        <v>0</v>
      </c>
      <c r="G59" s="458"/>
      <c r="H59" s="598"/>
      <c r="I59" s="599">
        <f t="shared" si="1"/>
        <v>0</v>
      </c>
      <c r="J59" s="457"/>
      <c r="K59" s="461">
        <f t="shared" si="2"/>
        <v>0</v>
      </c>
      <c r="L59" s="457"/>
      <c r="M59" s="599">
        <f t="shared" si="3"/>
        <v>0</v>
      </c>
      <c r="N59" s="599">
        <f t="shared" si="4"/>
        <v>0</v>
      </c>
      <c r="O59" s="600">
        <f t="shared" si="5"/>
        <v>0</v>
      </c>
    </row>
    <row r="60" spans="1:15" hidden="1" x14ac:dyDescent="0.25">
      <c r="A60" s="507"/>
      <c r="B60" s="597"/>
      <c r="C60" s="457"/>
      <c r="D60" s="458"/>
      <c r="E60" s="598"/>
      <c r="F60" s="599">
        <f t="shared" si="0"/>
        <v>0</v>
      </c>
      <c r="G60" s="458"/>
      <c r="H60" s="598"/>
      <c r="I60" s="599">
        <f t="shared" si="1"/>
        <v>0</v>
      </c>
      <c r="J60" s="457"/>
      <c r="K60" s="461">
        <f t="shared" si="2"/>
        <v>0</v>
      </c>
      <c r="L60" s="457"/>
      <c r="M60" s="599">
        <f t="shared" si="3"/>
        <v>0</v>
      </c>
      <c r="N60" s="599">
        <f t="shared" si="4"/>
        <v>0</v>
      </c>
      <c r="O60" s="600">
        <f t="shared" si="5"/>
        <v>0</v>
      </c>
    </row>
    <row r="61" spans="1:15" s="439" customFormat="1" ht="11.25" hidden="1" x14ac:dyDescent="0.2">
      <c r="A61" s="601" t="s">
        <v>1722</v>
      </c>
      <c r="B61" s="601"/>
      <c r="C61" s="469"/>
      <c r="D61" s="470">
        <f>SUM(D54:D60)</f>
        <v>0</v>
      </c>
      <c r="E61" s="602"/>
      <c r="F61" s="602">
        <f>SUM(F54:F60)</f>
        <v>0</v>
      </c>
      <c r="G61" s="470">
        <f>SUM(G54:G60)</f>
        <v>0</v>
      </c>
      <c r="H61" s="602"/>
      <c r="I61" s="602">
        <f>SUM(I54:I60)</f>
        <v>0</v>
      </c>
      <c r="J61" s="469"/>
      <c r="K61" s="472">
        <f>SUM(K54:K60)</f>
        <v>0</v>
      </c>
      <c r="L61" s="469"/>
      <c r="M61" s="602"/>
      <c r="N61" s="603">
        <f>SUM(N54:N60)</f>
        <v>0</v>
      </c>
      <c r="O61" s="604">
        <f>SUM(O54:O60)</f>
        <v>0</v>
      </c>
    </row>
    <row r="62" spans="1:15" hidden="1" x14ac:dyDescent="0.25">
      <c r="A62" s="504"/>
      <c r="B62" s="597"/>
      <c r="C62" s="457"/>
      <c r="D62" s="458"/>
      <c r="E62" s="598"/>
      <c r="F62" s="599">
        <f t="shared" ref="F62:F68" si="6">E62*D62</f>
        <v>0</v>
      </c>
      <c r="G62" s="458"/>
      <c r="H62" s="598"/>
      <c r="I62" s="599">
        <f t="shared" ref="I62:I68" si="7">H62*G62</f>
        <v>0</v>
      </c>
      <c r="J62" s="457"/>
      <c r="K62" s="461">
        <f t="shared" ref="K62:K68" si="8">G62*J62</f>
        <v>0</v>
      </c>
      <c r="L62" s="457"/>
      <c r="M62" s="599">
        <f t="shared" ref="M62:M68" si="9">H62*L62</f>
        <v>0</v>
      </c>
      <c r="N62" s="599">
        <f t="shared" ref="N62:N68" si="10">K62*M62</f>
        <v>0</v>
      </c>
      <c r="O62" s="600">
        <f t="shared" ref="O62:O68" si="11">H62*K62</f>
        <v>0</v>
      </c>
    </row>
    <row r="63" spans="1:15" hidden="1" x14ac:dyDescent="0.25">
      <c r="A63" s="504"/>
      <c r="B63" s="597"/>
      <c r="C63" s="457"/>
      <c r="D63" s="458"/>
      <c r="E63" s="598"/>
      <c r="F63" s="599">
        <f t="shared" si="6"/>
        <v>0</v>
      </c>
      <c r="G63" s="458"/>
      <c r="H63" s="598"/>
      <c r="I63" s="599">
        <f t="shared" si="7"/>
        <v>0</v>
      </c>
      <c r="J63" s="457"/>
      <c r="K63" s="461">
        <f t="shared" si="8"/>
        <v>0</v>
      </c>
      <c r="L63" s="457"/>
      <c r="M63" s="599">
        <f t="shared" si="9"/>
        <v>0</v>
      </c>
      <c r="N63" s="599">
        <f t="shared" si="10"/>
        <v>0</v>
      </c>
      <c r="O63" s="600">
        <f t="shared" si="11"/>
        <v>0</v>
      </c>
    </row>
    <row r="64" spans="1:15" hidden="1" x14ac:dyDescent="0.25">
      <c r="A64" s="504"/>
      <c r="B64" s="597"/>
      <c r="C64" s="457"/>
      <c r="D64" s="458"/>
      <c r="E64" s="598"/>
      <c r="F64" s="599">
        <f t="shared" si="6"/>
        <v>0</v>
      </c>
      <c r="G64" s="458"/>
      <c r="H64" s="598"/>
      <c r="I64" s="599">
        <f t="shared" si="7"/>
        <v>0</v>
      </c>
      <c r="J64" s="457"/>
      <c r="K64" s="461">
        <f t="shared" si="8"/>
        <v>0</v>
      </c>
      <c r="L64" s="457"/>
      <c r="M64" s="599">
        <f t="shared" si="9"/>
        <v>0</v>
      </c>
      <c r="N64" s="599">
        <f t="shared" si="10"/>
        <v>0</v>
      </c>
      <c r="O64" s="600">
        <f t="shared" si="11"/>
        <v>0</v>
      </c>
    </row>
    <row r="65" spans="1:15" hidden="1" x14ac:dyDescent="0.25">
      <c r="A65" s="504"/>
      <c r="B65" s="597"/>
      <c r="C65" s="457"/>
      <c r="D65" s="458"/>
      <c r="E65" s="598"/>
      <c r="F65" s="599">
        <f t="shared" si="6"/>
        <v>0</v>
      </c>
      <c r="G65" s="458"/>
      <c r="H65" s="598"/>
      <c r="I65" s="599">
        <f t="shared" si="7"/>
        <v>0</v>
      </c>
      <c r="J65" s="457"/>
      <c r="K65" s="461">
        <f t="shared" si="8"/>
        <v>0</v>
      </c>
      <c r="L65" s="457"/>
      <c r="M65" s="599">
        <f t="shared" si="9"/>
        <v>0</v>
      </c>
      <c r="N65" s="599">
        <f t="shared" si="10"/>
        <v>0</v>
      </c>
      <c r="O65" s="600">
        <f t="shared" si="11"/>
        <v>0</v>
      </c>
    </row>
    <row r="66" spans="1:15" hidden="1" x14ac:dyDescent="0.25">
      <c r="A66" s="504"/>
      <c r="B66" s="597"/>
      <c r="C66" s="457"/>
      <c r="D66" s="458"/>
      <c r="E66" s="598"/>
      <c r="F66" s="599">
        <f t="shared" si="6"/>
        <v>0</v>
      </c>
      <c r="G66" s="458"/>
      <c r="H66" s="598"/>
      <c r="I66" s="599">
        <f t="shared" si="7"/>
        <v>0</v>
      </c>
      <c r="J66" s="457"/>
      <c r="K66" s="461">
        <f t="shared" si="8"/>
        <v>0</v>
      </c>
      <c r="L66" s="457"/>
      <c r="M66" s="599">
        <f t="shared" si="9"/>
        <v>0</v>
      </c>
      <c r="N66" s="599">
        <f t="shared" si="10"/>
        <v>0</v>
      </c>
      <c r="O66" s="600">
        <f t="shared" si="11"/>
        <v>0</v>
      </c>
    </row>
    <row r="67" spans="1:15" hidden="1" x14ac:dyDescent="0.25">
      <c r="A67" s="504"/>
      <c r="B67" s="597"/>
      <c r="C67" s="457"/>
      <c r="D67" s="458"/>
      <c r="E67" s="598"/>
      <c r="F67" s="599">
        <f t="shared" si="6"/>
        <v>0</v>
      </c>
      <c r="G67" s="458"/>
      <c r="H67" s="598"/>
      <c r="I67" s="599">
        <f t="shared" si="7"/>
        <v>0</v>
      </c>
      <c r="J67" s="457"/>
      <c r="K67" s="461">
        <f t="shared" si="8"/>
        <v>0</v>
      </c>
      <c r="L67" s="457"/>
      <c r="M67" s="599">
        <f t="shared" si="9"/>
        <v>0</v>
      </c>
      <c r="N67" s="599">
        <f t="shared" si="10"/>
        <v>0</v>
      </c>
      <c r="O67" s="600">
        <f t="shared" si="11"/>
        <v>0</v>
      </c>
    </row>
    <row r="68" spans="1:15" hidden="1" x14ac:dyDescent="0.25">
      <c r="A68" s="507"/>
      <c r="B68" s="597"/>
      <c r="C68" s="457"/>
      <c r="D68" s="458"/>
      <c r="E68" s="598"/>
      <c r="F68" s="599">
        <f t="shared" si="6"/>
        <v>0</v>
      </c>
      <c r="G68" s="458"/>
      <c r="H68" s="598"/>
      <c r="I68" s="599">
        <f t="shared" si="7"/>
        <v>0</v>
      </c>
      <c r="J68" s="457"/>
      <c r="K68" s="461">
        <f t="shared" si="8"/>
        <v>0</v>
      </c>
      <c r="L68" s="457"/>
      <c r="M68" s="599">
        <f t="shared" si="9"/>
        <v>0</v>
      </c>
      <c r="N68" s="599">
        <f t="shared" si="10"/>
        <v>0</v>
      </c>
      <c r="O68" s="600">
        <f t="shared" si="11"/>
        <v>0</v>
      </c>
    </row>
    <row r="69" spans="1:15" s="439" customFormat="1" ht="11.25" hidden="1" x14ac:dyDescent="0.2">
      <c r="A69" s="601" t="s">
        <v>1727</v>
      </c>
      <c r="B69" s="469"/>
      <c r="C69" s="469"/>
      <c r="D69" s="470">
        <f>SUM(D62:D68)</f>
        <v>0</v>
      </c>
      <c r="E69" s="602"/>
      <c r="F69" s="602">
        <f>SUM(F62:F68)</f>
        <v>0</v>
      </c>
      <c r="G69" s="470">
        <f>SUM(G62:G68)</f>
        <v>0</v>
      </c>
      <c r="H69" s="602"/>
      <c r="I69" s="602">
        <f>SUM(I62:I68)</f>
        <v>0</v>
      </c>
      <c r="J69" s="469"/>
      <c r="K69" s="472">
        <f>SUM(K62:K68)</f>
        <v>0</v>
      </c>
      <c r="L69" s="469"/>
      <c r="M69" s="602"/>
      <c r="N69" s="603">
        <f>SUM(N62:N68)</f>
        <v>0</v>
      </c>
      <c r="O69" s="604">
        <f>SUM(O62:O68)</f>
        <v>0</v>
      </c>
    </row>
    <row r="70" spans="1:15" hidden="1" x14ac:dyDescent="0.25">
      <c r="A70" s="504"/>
      <c r="B70" s="597"/>
      <c r="C70" s="457"/>
      <c r="D70" s="458"/>
      <c r="E70" s="598"/>
      <c r="F70" s="599">
        <f t="shared" ref="F70:F76" si="12">E70*D70</f>
        <v>0</v>
      </c>
      <c r="G70" s="458"/>
      <c r="H70" s="598"/>
      <c r="I70" s="599">
        <f t="shared" ref="I70:I76" si="13">H70*G70</f>
        <v>0</v>
      </c>
      <c r="J70" s="457"/>
      <c r="K70" s="461">
        <f t="shared" ref="K70:K76" si="14">G70*J70</f>
        <v>0</v>
      </c>
      <c r="L70" s="457"/>
      <c r="M70" s="599">
        <f t="shared" ref="M70:M76" si="15">H70*L70</f>
        <v>0</v>
      </c>
      <c r="N70" s="599">
        <f t="shared" ref="N70:N76" si="16">K70*M70</f>
        <v>0</v>
      </c>
      <c r="O70" s="600">
        <f t="shared" ref="O70:O76" si="17">H70*K70</f>
        <v>0</v>
      </c>
    </row>
    <row r="71" spans="1:15" hidden="1" x14ac:dyDescent="0.25">
      <c r="A71" s="504"/>
      <c r="B71" s="597"/>
      <c r="C71" s="457"/>
      <c r="D71" s="458"/>
      <c r="E71" s="598"/>
      <c r="F71" s="599">
        <f t="shared" si="12"/>
        <v>0</v>
      </c>
      <c r="G71" s="458"/>
      <c r="H71" s="598"/>
      <c r="I71" s="599">
        <f t="shared" si="13"/>
        <v>0</v>
      </c>
      <c r="J71" s="457"/>
      <c r="K71" s="461">
        <f t="shared" si="14"/>
        <v>0</v>
      </c>
      <c r="L71" s="457"/>
      <c r="M71" s="599">
        <f t="shared" si="15"/>
        <v>0</v>
      </c>
      <c r="N71" s="599">
        <f t="shared" si="16"/>
        <v>0</v>
      </c>
      <c r="O71" s="600">
        <f t="shared" si="17"/>
        <v>0</v>
      </c>
    </row>
    <row r="72" spans="1:15" hidden="1" x14ac:dyDescent="0.25">
      <c r="A72" s="504"/>
      <c r="B72" s="597"/>
      <c r="C72" s="457"/>
      <c r="D72" s="458"/>
      <c r="E72" s="598"/>
      <c r="F72" s="599">
        <f t="shared" si="12"/>
        <v>0</v>
      </c>
      <c r="G72" s="458"/>
      <c r="H72" s="598"/>
      <c r="I72" s="599">
        <f t="shared" si="13"/>
        <v>0</v>
      </c>
      <c r="J72" s="457"/>
      <c r="K72" s="461">
        <f t="shared" si="14"/>
        <v>0</v>
      </c>
      <c r="L72" s="457"/>
      <c r="M72" s="599">
        <f t="shared" si="15"/>
        <v>0</v>
      </c>
      <c r="N72" s="599">
        <f t="shared" si="16"/>
        <v>0</v>
      </c>
      <c r="O72" s="600">
        <f t="shared" si="17"/>
        <v>0</v>
      </c>
    </row>
    <row r="73" spans="1:15" hidden="1" x14ac:dyDescent="0.25">
      <c r="A73" s="504"/>
      <c r="B73" s="597"/>
      <c r="C73" s="457"/>
      <c r="D73" s="458"/>
      <c r="E73" s="598"/>
      <c r="F73" s="599">
        <f t="shared" si="12"/>
        <v>0</v>
      </c>
      <c r="G73" s="458"/>
      <c r="H73" s="598"/>
      <c r="I73" s="599">
        <f t="shared" si="13"/>
        <v>0</v>
      </c>
      <c r="J73" s="457"/>
      <c r="K73" s="461">
        <f t="shared" si="14"/>
        <v>0</v>
      </c>
      <c r="L73" s="457"/>
      <c r="M73" s="599">
        <f t="shared" si="15"/>
        <v>0</v>
      </c>
      <c r="N73" s="599">
        <f t="shared" si="16"/>
        <v>0</v>
      </c>
      <c r="O73" s="600">
        <f t="shared" si="17"/>
        <v>0</v>
      </c>
    </row>
    <row r="74" spans="1:15" hidden="1" x14ac:dyDescent="0.25">
      <c r="A74" s="504"/>
      <c r="B74" s="597"/>
      <c r="C74" s="457"/>
      <c r="D74" s="458"/>
      <c r="E74" s="598"/>
      <c r="F74" s="599">
        <f t="shared" si="12"/>
        <v>0</v>
      </c>
      <c r="G74" s="458"/>
      <c r="H74" s="598"/>
      <c r="I74" s="599">
        <f t="shared" si="13"/>
        <v>0</v>
      </c>
      <c r="J74" s="457"/>
      <c r="K74" s="461">
        <f t="shared" si="14"/>
        <v>0</v>
      </c>
      <c r="L74" s="457"/>
      <c r="M74" s="599">
        <f t="shared" si="15"/>
        <v>0</v>
      </c>
      <c r="N74" s="599">
        <f t="shared" si="16"/>
        <v>0</v>
      </c>
      <c r="O74" s="600">
        <f t="shared" si="17"/>
        <v>0</v>
      </c>
    </row>
    <row r="75" spans="1:15" hidden="1" x14ac:dyDescent="0.25">
      <c r="A75" s="504"/>
      <c r="B75" s="597"/>
      <c r="C75" s="457"/>
      <c r="D75" s="458"/>
      <c r="E75" s="598"/>
      <c r="F75" s="599">
        <f t="shared" si="12"/>
        <v>0</v>
      </c>
      <c r="G75" s="458"/>
      <c r="H75" s="598"/>
      <c r="I75" s="599">
        <f t="shared" si="13"/>
        <v>0</v>
      </c>
      <c r="J75" s="457"/>
      <c r="K75" s="461">
        <f t="shared" si="14"/>
        <v>0</v>
      </c>
      <c r="L75" s="457"/>
      <c r="M75" s="599">
        <f t="shared" si="15"/>
        <v>0</v>
      </c>
      <c r="N75" s="599">
        <f t="shared" si="16"/>
        <v>0</v>
      </c>
      <c r="O75" s="600">
        <f t="shared" si="17"/>
        <v>0</v>
      </c>
    </row>
    <row r="76" spans="1:15" hidden="1" x14ac:dyDescent="0.25">
      <c r="A76" s="507"/>
      <c r="B76" s="597"/>
      <c r="C76" s="457"/>
      <c r="D76" s="458"/>
      <c r="E76" s="598"/>
      <c r="F76" s="599">
        <f t="shared" si="12"/>
        <v>0</v>
      </c>
      <c r="G76" s="458"/>
      <c r="H76" s="598"/>
      <c r="I76" s="599">
        <f t="shared" si="13"/>
        <v>0</v>
      </c>
      <c r="J76" s="457"/>
      <c r="K76" s="461">
        <f t="shared" si="14"/>
        <v>0</v>
      </c>
      <c r="L76" s="457"/>
      <c r="M76" s="599">
        <f t="shared" si="15"/>
        <v>0</v>
      </c>
      <c r="N76" s="599">
        <f t="shared" si="16"/>
        <v>0</v>
      </c>
      <c r="O76" s="600">
        <f t="shared" si="17"/>
        <v>0</v>
      </c>
    </row>
    <row r="77" spans="1:15" s="439" customFormat="1" ht="11.25" hidden="1" x14ac:dyDescent="0.2">
      <c r="A77" s="508" t="s">
        <v>1729</v>
      </c>
      <c r="B77" s="508"/>
      <c r="C77" s="510"/>
      <c r="D77" s="511">
        <f>SUM(D70:D76)</f>
        <v>0</v>
      </c>
      <c r="E77" s="605"/>
      <c r="F77" s="605">
        <f>SUM(F70:F76)</f>
        <v>0</v>
      </c>
      <c r="G77" s="511">
        <f>SUM(G70:G76)</f>
        <v>0</v>
      </c>
      <c r="H77" s="605"/>
      <c r="I77" s="605">
        <f>SUM(I70:I76)</f>
        <v>0</v>
      </c>
      <c r="J77" s="510"/>
      <c r="K77" s="513">
        <f>SUM(K70:K76)</f>
        <v>0</v>
      </c>
      <c r="L77" s="510"/>
      <c r="M77" s="605"/>
      <c r="N77" s="606">
        <f>SUM(N70:N76)</f>
        <v>0</v>
      </c>
      <c r="O77" s="607">
        <f>SUM(O70:O76)</f>
        <v>0</v>
      </c>
    </row>
    <row r="78" spans="1:15" ht="16.5" hidden="1" thickTop="1" thickBot="1" x14ac:dyDescent="0.3">
      <c r="A78" s="570" t="s">
        <v>1740</v>
      </c>
      <c r="B78" s="608"/>
      <c r="C78" s="476"/>
      <c r="D78" s="477"/>
      <c r="E78" s="593"/>
      <c r="F78" s="594">
        <f>F86+F94+F102</f>
        <v>0</v>
      </c>
      <c r="G78" s="477"/>
      <c r="H78" s="595"/>
      <c r="I78" s="594">
        <f>I86+I94+I102</f>
        <v>0</v>
      </c>
      <c r="J78" s="481"/>
      <c r="K78" s="477"/>
      <c r="L78" s="481"/>
      <c r="M78" s="595"/>
      <c r="N78" s="594">
        <f>N86+N94+N102</f>
        <v>0</v>
      </c>
      <c r="O78" s="596">
        <f>O86+O94+O102</f>
        <v>0</v>
      </c>
    </row>
    <row r="79" spans="1:15" ht="15.75" hidden="1" thickTop="1" x14ac:dyDescent="0.25">
      <c r="A79" s="500"/>
      <c r="B79" s="597"/>
      <c r="C79" s="457"/>
      <c r="D79" s="458"/>
      <c r="E79" s="598"/>
      <c r="F79" s="599">
        <f t="shared" ref="F79:F85" si="18">E79*D79</f>
        <v>0</v>
      </c>
      <c r="G79" s="458"/>
      <c r="H79" s="598"/>
      <c r="I79" s="599">
        <f t="shared" ref="I79:I85" si="19">H79*G79</f>
        <v>0</v>
      </c>
      <c r="J79" s="457"/>
      <c r="K79" s="461">
        <f t="shared" ref="K79:K85" si="20">G79*J79</f>
        <v>0</v>
      </c>
      <c r="L79" s="457"/>
      <c r="M79" s="599">
        <f t="shared" ref="M79:M85" si="21">H79*L79</f>
        <v>0</v>
      </c>
      <c r="N79" s="599">
        <f t="shared" ref="N79:N85" si="22">K79*M79</f>
        <v>0</v>
      </c>
      <c r="O79" s="600">
        <f t="shared" ref="O79:O85" si="23">H79*K79</f>
        <v>0</v>
      </c>
    </row>
    <row r="80" spans="1:15" hidden="1" x14ac:dyDescent="0.25">
      <c r="A80" s="504"/>
      <c r="B80" s="597"/>
      <c r="C80" s="457"/>
      <c r="D80" s="458"/>
      <c r="E80" s="598"/>
      <c r="F80" s="599">
        <f t="shared" si="18"/>
        <v>0</v>
      </c>
      <c r="G80" s="458"/>
      <c r="H80" s="598"/>
      <c r="I80" s="599">
        <f t="shared" si="19"/>
        <v>0</v>
      </c>
      <c r="J80" s="457"/>
      <c r="K80" s="461">
        <f t="shared" si="20"/>
        <v>0</v>
      </c>
      <c r="L80" s="457"/>
      <c r="M80" s="599">
        <f t="shared" si="21"/>
        <v>0</v>
      </c>
      <c r="N80" s="599">
        <f t="shared" si="22"/>
        <v>0</v>
      </c>
      <c r="O80" s="600">
        <f t="shared" si="23"/>
        <v>0</v>
      </c>
    </row>
    <row r="81" spans="1:15" hidden="1" x14ac:dyDescent="0.25">
      <c r="A81" s="504"/>
      <c r="B81" s="597"/>
      <c r="C81" s="457"/>
      <c r="D81" s="458"/>
      <c r="E81" s="598"/>
      <c r="F81" s="599">
        <f t="shared" si="18"/>
        <v>0</v>
      </c>
      <c r="G81" s="458"/>
      <c r="H81" s="598"/>
      <c r="I81" s="599">
        <f t="shared" si="19"/>
        <v>0</v>
      </c>
      <c r="J81" s="457"/>
      <c r="K81" s="461">
        <f t="shared" si="20"/>
        <v>0</v>
      </c>
      <c r="L81" s="457"/>
      <c r="M81" s="599">
        <f t="shared" si="21"/>
        <v>0</v>
      </c>
      <c r="N81" s="599">
        <f t="shared" si="22"/>
        <v>0</v>
      </c>
      <c r="O81" s="600">
        <f t="shared" si="23"/>
        <v>0</v>
      </c>
    </row>
    <row r="82" spans="1:15" hidden="1" x14ac:dyDescent="0.25">
      <c r="A82" s="504"/>
      <c r="B82" s="597"/>
      <c r="C82" s="457"/>
      <c r="D82" s="458"/>
      <c r="E82" s="598"/>
      <c r="F82" s="599">
        <f t="shared" si="18"/>
        <v>0</v>
      </c>
      <c r="G82" s="458"/>
      <c r="H82" s="598"/>
      <c r="I82" s="599">
        <f t="shared" si="19"/>
        <v>0</v>
      </c>
      <c r="J82" s="457"/>
      <c r="K82" s="461">
        <f t="shared" si="20"/>
        <v>0</v>
      </c>
      <c r="L82" s="457"/>
      <c r="M82" s="599">
        <f t="shared" si="21"/>
        <v>0</v>
      </c>
      <c r="N82" s="599">
        <f t="shared" si="22"/>
        <v>0</v>
      </c>
      <c r="O82" s="600">
        <f t="shared" si="23"/>
        <v>0</v>
      </c>
    </row>
    <row r="83" spans="1:15" hidden="1" x14ac:dyDescent="0.25">
      <c r="A83" s="504"/>
      <c r="B83" s="597"/>
      <c r="C83" s="457"/>
      <c r="D83" s="458"/>
      <c r="E83" s="598"/>
      <c r="F83" s="599">
        <f t="shared" si="18"/>
        <v>0</v>
      </c>
      <c r="G83" s="458"/>
      <c r="H83" s="598"/>
      <c r="I83" s="599">
        <f t="shared" si="19"/>
        <v>0</v>
      </c>
      <c r="J83" s="457"/>
      <c r="K83" s="461">
        <f t="shared" si="20"/>
        <v>0</v>
      </c>
      <c r="L83" s="457"/>
      <c r="M83" s="599">
        <f t="shared" si="21"/>
        <v>0</v>
      </c>
      <c r="N83" s="599">
        <f t="shared" si="22"/>
        <v>0</v>
      </c>
      <c r="O83" s="600">
        <f t="shared" si="23"/>
        <v>0</v>
      </c>
    </row>
    <row r="84" spans="1:15" hidden="1" x14ac:dyDescent="0.25">
      <c r="A84" s="504"/>
      <c r="B84" s="597"/>
      <c r="C84" s="457"/>
      <c r="D84" s="458"/>
      <c r="E84" s="598"/>
      <c r="F84" s="599">
        <f t="shared" si="18"/>
        <v>0</v>
      </c>
      <c r="G84" s="458"/>
      <c r="H84" s="598"/>
      <c r="I84" s="599">
        <f t="shared" si="19"/>
        <v>0</v>
      </c>
      <c r="J84" s="457"/>
      <c r="K84" s="461">
        <f t="shared" si="20"/>
        <v>0</v>
      </c>
      <c r="L84" s="457"/>
      <c r="M84" s="599">
        <f t="shared" si="21"/>
        <v>0</v>
      </c>
      <c r="N84" s="599">
        <f t="shared" si="22"/>
        <v>0</v>
      </c>
      <c r="O84" s="600">
        <f t="shared" si="23"/>
        <v>0</v>
      </c>
    </row>
    <row r="85" spans="1:15" hidden="1" x14ac:dyDescent="0.25">
      <c r="A85" s="507"/>
      <c r="B85" s="597"/>
      <c r="C85" s="457"/>
      <c r="D85" s="458"/>
      <c r="E85" s="598"/>
      <c r="F85" s="599">
        <f t="shared" si="18"/>
        <v>0</v>
      </c>
      <c r="G85" s="458"/>
      <c r="H85" s="598"/>
      <c r="I85" s="599">
        <f t="shared" si="19"/>
        <v>0</v>
      </c>
      <c r="J85" s="457"/>
      <c r="K85" s="461">
        <f t="shared" si="20"/>
        <v>0</v>
      </c>
      <c r="L85" s="457"/>
      <c r="M85" s="599">
        <f t="shared" si="21"/>
        <v>0</v>
      </c>
      <c r="N85" s="599">
        <f t="shared" si="22"/>
        <v>0</v>
      </c>
      <c r="O85" s="600">
        <f t="shared" si="23"/>
        <v>0</v>
      </c>
    </row>
    <row r="86" spans="1:15" s="439" customFormat="1" ht="11.25" hidden="1" x14ac:dyDescent="0.2">
      <c r="A86" s="601" t="s">
        <v>1722</v>
      </c>
      <c r="B86" s="601"/>
      <c r="C86" s="469"/>
      <c r="D86" s="470">
        <f>SUM(D79:D85)</f>
        <v>0</v>
      </c>
      <c r="E86" s="602"/>
      <c r="F86" s="602">
        <f>SUM(F79:F85)</f>
        <v>0</v>
      </c>
      <c r="G86" s="470">
        <f>SUM(G79:G85)</f>
        <v>0</v>
      </c>
      <c r="H86" s="602"/>
      <c r="I86" s="602">
        <f>SUM(I79:I85)</f>
        <v>0</v>
      </c>
      <c r="J86" s="469"/>
      <c r="K86" s="472">
        <f>SUM(K79:K85)</f>
        <v>0</v>
      </c>
      <c r="L86" s="469"/>
      <c r="M86" s="602"/>
      <c r="N86" s="603">
        <f>SUM(N79:N85)</f>
        <v>0</v>
      </c>
      <c r="O86" s="604">
        <f>SUM(O79:O85)</f>
        <v>0</v>
      </c>
    </row>
    <row r="87" spans="1:15" hidden="1" x14ac:dyDescent="0.25">
      <c r="A87" s="504"/>
      <c r="B87" s="597"/>
      <c r="C87" s="457"/>
      <c r="D87" s="458"/>
      <c r="E87" s="598"/>
      <c r="F87" s="599">
        <f t="shared" ref="F87:F93" si="24">E87*D87</f>
        <v>0</v>
      </c>
      <c r="G87" s="458"/>
      <c r="H87" s="598"/>
      <c r="I87" s="599">
        <f t="shared" ref="I87:I93" si="25">H87*G87</f>
        <v>0</v>
      </c>
      <c r="J87" s="457"/>
      <c r="K87" s="461">
        <f t="shared" ref="K87:K93" si="26">G87*J87</f>
        <v>0</v>
      </c>
      <c r="L87" s="457"/>
      <c r="M87" s="599">
        <f t="shared" ref="M87:M93" si="27">H87*L87</f>
        <v>0</v>
      </c>
      <c r="N87" s="599">
        <f t="shared" ref="N87:N93" si="28">K87*M87</f>
        <v>0</v>
      </c>
      <c r="O87" s="600">
        <f t="shared" ref="O87:O93" si="29">H87*K87</f>
        <v>0</v>
      </c>
    </row>
    <row r="88" spans="1:15" hidden="1" x14ac:dyDescent="0.25">
      <c r="A88" s="504"/>
      <c r="B88" s="597"/>
      <c r="C88" s="457"/>
      <c r="D88" s="458"/>
      <c r="E88" s="598"/>
      <c r="F88" s="599">
        <f t="shared" si="24"/>
        <v>0</v>
      </c>
      <c r="G88" s="458"/>
      <c r="H88" s="598"/>
      <c r="I88" s="599">
        <f t="shared" si="25"/>
        <v>0</v>
      </c>
      <c r="J88" s="457"/>
      <c r="K88" s="461">
        <f t="shared" si="26"/>
        <v>0</v>
      </c>
      <c r="L88" s="457"/>
      <c r="M88" s="599">
        <f t="shared" si="27"/>
        <v>0</v>
      </c>
      <c r="N88" s="599">
        <f t="shared" si="28"/>
        <v>0</v>
      </c>
      <c r="O88" s="600">
        <f t="shared" si="29"/>
        <v>0</v>
      </c>
    </row>
    <row r="89" spans="1:15" hidden="1" x14ac:dyDescent="0.25">
      <c r="A89" s="504"/>
      <c r="B89" s="597"/>
      <c r="C89" s="457"/>
      <c r="D89" s="458"/>
      <c r="E89" s="598"/>
      <c r="F89" s="599">
        <f t="shared" si="24"/>
        <v>0</v>
      </c>
      <c r="G89" s="458"/>
      <c r="H89" s="598"/>
      <c r="I89" s="599">
        <f t="shared" si="25"/>
        <v>0</v>
      </c>
      <c r="J89" s="457"/>
      <c r="K89" s="461">
        <f t="shared" si="26"/>
        <v>0</v>
      </c>
      <c r="L89" s="457"/>
      <c r="M89" s="599">
        <f t="shared" si="27"/>
        <v>0</v>
      </c>
      <c r="N89" s="599">
        <f t="shared" si="28"/>
        <v>0</v>
      </c>
      <c r="O89" s="600">
        <f t="shared" si="29"/>
        <v>0</v>
      </c>
    </row>
    <row r="90" spans="1:15" hidden="1" x14ac:dyDescent="0.25">
      <c r="A90" s="504"/>
      <c r="B90" s="597"/>
      <c r="C90" s="457"/>
      <c r="D90" s="458"/>
      <c r="E90" s="598"/>
      <c r="F90" s="599">
        <f t="shared" si="24"/>
        <v>0</v>
      </c>
      <c r="G90" s="458"/>
      <c r="H90" s="598"/>
      <c r="I90" s="599">
        <f t="shared" si="25"/>
        <v>0</v>
      </c>
      <c r="J90" s="457"/>
      <c r="K90" s="461">
        <f t="shared" si="26"/>
        <v>0</v>
      </c>
      <c r="L90" s="457"/>
      <c r="M90" s="599">
        <f t="shared" si="27"/>
        <v>0</v>
      </c>
      <c r="N90" s="599">
        <f t="shared" si="28"/>
        <v>0</v>
      </c>
      <c r="O90" s="600">
        <f t="shared" si="29"/>
        <v>0</v>
      </c>
    </row>
    <row r="91" spans="1:15" hidden="1" x14ac:dyDescent="0.25">
      <c r="A91" s="504"/>
      <c r="B91" s="597"/>
      <c r="C91" s="457"/>
      <c r="D91" s="458"/>
      <c r="E91" s="598"/>
      <c r="F91" s="599">
        <f t="shared" si="24"/>
        <v>0</v>
      </c>
      <c r="G91" s="458"/>
      <c r="H91" s="598"/>
      <c r="I91" s="599">
        <f t="shared" si="25"/>
        <v>0</v>
      </c>
      <c r="J91" s="457"/>
      <c r="K91" s="461">
        <f t="shared" si="26"/>
        <v>0</v>
      </c>
      <c r="L91" s="457"/>
      <c r="M91" s="599">
        <f t="shared" si="27"/>
        <v>0</v>
      </c>
      <c r="N91" s="599">
        <f t="shared" si="28"/>
        <v>0</v>
      </c>
      <c r="O91" s="600">
        <f t="shared" si="29"/>
        <v>0</v>
      </c>
    </row>
    <row r="92" spans="1:15" hidden="1" x14ac:dyDescent="0.25">
      <c r="A92" s="504"/>
      <c r="B92" s="597"/>
      <c r="C92" s="457"/>
      <c r="D92" s="458"/>
      <c r="E92" s="598"/>
      <c r="F92" s="599">
        <f t="shared" si="24"/>
        <v>0</v>
      </c>
      <c r="G92" s="458"/>
      <c r="H92" s="598"/>
      <c r="I92" s="599">
        <f t="shared" si="25"/>
        <v>0</v>
      </c>
      <c r="J92" s="457"/>
      <c r="K92" s="461">
        <f t="shared" si="26"/>
        <v>0</v>
      </c>
      <c r="L92" s="457"/>
      <c r="M92" s="599">
        <f t="shared" si="27"/>
        <v>0</v>
      </c>
      <c r="N92" s="599">
        <f t="shared" si="28"/>
        <v>0</v>
      </c>
      <c r="O92" s="600">
        <f t="shared" si="29"/>
        <v>0</v>
      </c>
    </row>
    <row r="93" spans="1:15" hidden="1" x14ac:dyDescent="0.25">
      <c r="A93" s="507"/>
      <c r="B93" s="597"/>
      <c r="C93" s="457"/>
      <c r="D93" s="458"/>
      <c r="E93" s="598"/>
      <c r="F93" s="599">
        <f t="shared" si="24"/>
        <v>0</v>
      </c>
      <c r="G93" s="458"/>
      <c r="H93" s="598"/>
      <c r="I93" s="599">
        <f t="shared" si="25"/>
        <v>0</v>
      </c>
      <c r="J93" s="457"/>
      <c r="K93" s="461">
        <f t="shared" si="26"/>
        <v>0</v>
      </c>
      <c r="L93" s="457"/>
      <c r="M93" s="599">
        <f t="shared" si="27"/>
        <v>0</v>
      </c>
      <c r="N93" s="599">
        <f t="shared" si="28"/>
        <v>0</v>
      </c>
      <c r="O93" s="600">
        <f t="shared" si="29"/>
        <v>0</v>
      </c>
    </row>
    <row r="94" spans="1:15" s="439" customFormat="1" ht="11.25" hidden="1" x14ac:dyDescent="0.2">
      <c r="A94" s="601" t="s">
        <v>1727</v>
      </c>
      <c r="B94" s="469"/>
      <c r="C94" s="469"/>
      <c r="D94" s="470">
        <f>SUM(D87:D93)</f>
        <v>0</v>
      </c>
      <c r="E94" s="602"/>
      <c r="F94" s="602">
        <f>SUM(F87:F93)</f>
        <v>0</v>
      </c>
      <c r="G94" s="470">
        <f>SUM(G87:G93)</f>
        <v>0</v>
      </c>
      <c r="H94" s="602"/>
      <c r="I94" s="602">
        <f>SUM(I87:I93)</f>
        <v>0</v>
      </c>
      <c r="J94" s="469"/>
      <c r="K94" s="472">
        <f>SUM(K87:K93)</f>
        <v>0</v>
      </c>
      <c r="L94" s="469"/>
      <c r="M94" s="602"/>
      <c r="N94" s="603">
        <f>SUM(N87:N93)</f>
        <v>0</v>
      </c>
      <c r="O94" s="604">
        <f>SUM(O87:O93)</f>
        <v>0</v>
      </c>
    </row>
    <row r="95" spans="1:15" hidden="1" x14ac:dyDescent="0.25">
      <c r="A95" s="504"/>
      <c r="B95" s="597"/>
      <c r="C95" s="457"/>
      <c r="D95" s="458"/>
      <c r="E95" s="598"/>
      <c r="F95" s="599">
        <f t="shared" ref="F95:F101" si="30">E95*D95</f>
        <v>0</v>
      </c>
      <c r="G95" s="458"/>
      <c r="H95" s="598"/>
      <c r="I95" s="599">
        <f t="shared" ref="I95:I101" si="31">H95*G95</f>
        <v>0</v>
      </c>
      <c r="J95" s="457"/>
      <c r="K95" s="461">
        <f t="shared" ref="K95:K101" si="32">G95*J95</f>
        <v>0</v>
      </c>
      <c r="L95" s="457"/>
      <c r="M95" s="599">
        <f t="shared" ref="M95:M101" si="33">H95*L95</f>
        <v>0</v>
      </c>
      <c r="N95" s="599">
        <f t="shared" ref="N95:N101" si="34">K95*M95</f>
        <v>0</v>
      </c>
      <c r="O95" s="600">
        <f t="shared" ref="O95:O101" si="35">H95*K95</f>
        <v>0</v>
      </c>
    </row>
    <row r="96" spans="1:15" hidden="1" x14ac:dyDescent="0.25">
      <c r="A96" s="504"/>
      <c r="B96" s="597"/>
      <c r="C96" s="457"/>
      <c r="D96" s="458"/>
      <c r="E96" s="598"/>
      <c r="F96" s="599">
        <f t="shared" si="30"/>
        <v>0</v>
      </c>
      <c r="G96" s="458"/>
      <c r="H96" s="598"/>
      <c r="I96" s="599">
        <f t="shared" si="31"/>
        <v>0</v>
      </c>
      <c r="J96" s="457"/>
      <c r="K96" s="461">
        <f t="shared" si="32"/>
        <v>0</v>
      </c>
      <c r="L96" s="457"/>
      <c r="M96" s="599">
        <f t="shared" si="33"/>
        <v>0</v>
      </c>
      <c r="N96" s="599">
        <f t="shared" si="34"/>
        <v>0</v>
      </c>
      <c r="O96" s="600">
        <f t="shared" si="35"/>
        <v>0</v>
      </c>
    </row>
    <row r="97" spans="1:15" hidden="1" x14ac:dyDescent="0.25">
      <c r="A97" s="504"/>
      <c r="B97" s="597"/>
      <c r="C97" s="457"/>
      <c r="D97" s="458"/>
      <c r="E97" s="598"/>
      <c r="F97" s="599">
        <f t="shared" si="30"/>
        <v>0</v>
      </c>
      <c r="G97" s="458"/>
      <c r="H97" s="598"/>
      <c r="I97" s="599">
        <f t="shared" si="31"/>
        <v>0</v>
      </c>
      <c r="J97" s="457"/>
      <c r="K97" s="461">
        <f t="shared" si="32"/>
        <v>0</v>
      </c>
      <c r="L97" s="457"/>
      <c r="M97" s="599">
        <f t="shared" si="33"/>
        <v>0</v>
      </c>
      <c r="N97" s="599">
        <f t="shared" si="34"/>
        <v>0</v>
      </c>
      <c r="O97" s="600">
        <f t="shared" si="35"/>
        <v>0</v>
      </c>
    </row>
    <row r="98" spans="1:15" hidden="1" x14ac:dyDescent="0.25">
      <c r="A98" s="504"/>
      <c r="B98" s="597"/>
      <c r="C98" s="457"/>
      <c r="D98" s="458"/>
      <c r="E98" s="598"/>
      <c r="F98" s="599">
        <f t="shared" si="30"/>
        <v>0</v>
      </c>
      <c r="G98" s="458"/>
      <c r="H98" s="598"/>
      <c r="I98" s="599">
        <f t="shared" si="31"/>
        <v>0</v>
      </c>
      <c r="J98" s="457"/>
      <c r="K98" s="461">
        <f t="shared" si="32"/>
        <v>0</v>
      </c>
      <c r="L98" s="457"/>
      <c r="M98" s="599">
        <f t="shared" si="33"/>
        <v>0</v>
      </c>
      <c r="N98" s="599">
        <f t="shared" si="34"/>
        <v>0</v>
      </c>
      <c r="O98" s="600">
        <f t="shared" si="35"/>
        <v>0</v>
      </c>
    </row>
    <row r="99" spans="1:15" hidden="1" x14ac:dyDescent="0.25">
      <c r="A99" s="504"/>
      <c r="B99" s="597"/>
      <c r="C99" s="457"/>
      <c r="D99" s="458"/>
      <c r="E99" s="598"/>
      <c r="F99" s="599">
        <f t="shared" si="30"/>
        <v>0</v>
      </c>
      <c r="G99" s="458"/>
      <c r="H99" s="598"/>
      <c r="I99" s="599">
        <f t="shared" si="31"/>
        <v>0</v>
      </c>
      <c r="J99" s="457"/>
      <c r="K99" s="461">
        <f t="shared" si="32"/>
        <v>0</v>
      </c>
      <c r="L99" s="457"/>
      <c r="M99" s="599">
        <f t="shared" si="33"/>
        <v>0</v>
      </c>
      <c r="N99" s="599">
        <f t="shared" si="34"/>
        <v>0</v>
      </c>
      <c r="O99" s="600">
        <f t="shared" si="35"/>
        <v>0</v>
      </c>
    </row>
    <row r="100" spans="1:15" hidden="1" x14ac:dyDescent="0.25">
      <c r="A100" s="504"/>
      <c r="B100" s="597"/>
      <c r="C100" s="457"/>
      <c r="D100" s="458"/>
      <c r="E100" s="598"/>
      <c r="F100" s="599">
        <f t="shared" si="30"/>
        <v>0</v>
      </c>
      <c r="G100" s="458"/>
      <c r="H100" s="598"/>
      <c r="I100" s="599">
        <f t="shared" si="31"/>
        <v>0</v>
      </c>
      <c r="J100" s="457"/>
      <c r="K100" s="461">
        <f t="shared" si="32"/>
        <v>0</v>
      </c>
      <c r="L100" s="457"/>
      <c r="M100" s="599">
        <f t="shared" si="33"/>
        <v>0</v>
      </c>
      <c r="N100" s="599">
        <f t="shared" si="34"/>
        <v>0</v>
      </c>
      <c r="O100" s="600">
        <f t="shared" si="35"/>
        <v>0</v>
      </c>
    </row>
    <row r="101" spans="1:15" hidden="1" x14ac:dyDescent="0.25">
      <c r="A101" s="507"/>
      <c r="B101" s="597"/>
      <c r="C101" s="457"/>
      <c r="D101" s="458"/>
      <c r="E101" s="598"/>
      <c r="F101" s="599">
        <f t="shared" si="30"/>
        <v>0</v>
      </c>
      <c r="G101" s="458"/>
      <c r="H101" s="598"/>
      <c r="I101" s="599">
        <f t="shared" si="31"/>
        <v>0</v>
      </c>
      <c r="J101" s="457"/>
      <c r="K101" s="461">
        <f t="shared" si="32"/>
        <v>0</v>
      </c>
      <c r="L101" s="457"/>
      <c r="M101" s="599">
        <f t="shared" si="33"/>
        <v>0</v>
      </c>
      <c r="N101" s="599">
        <f t="shared" si="34"/>
        <v>0</v>
      </c>
      <c r="O101" s="600">
        <f t="shared" si="35"/>
        <v>0</v>
      </c>
    </row>
    <row r="102" spans="1:15" s="439" customFormat="1" ht="12" hidden="1" thickBot="1" x14ac:dyDescent="0.25">
      <c r="A102" s="467" t="s">
        <v>1729</v>
      </c>
      <c r="B102" s="467"/>
      <c r="C102" s="494"/>
      <c r="D102" s="495">
        <f>SUM(D95:D101)</f>
        <v>0</v>
      </c>
      <c r="E102" s="609"/>
      <c r="F102" s="609">
        <f>SUM(F95:F101)</f>
        <v>0</v>
      </c>
      <c r="G102" s="495">
        <f>SUM(G95:G101)</f>
        <v>0</v>
      </c>
      <c r="H102" s="609"/>
      <c r="I102" s="609">
        <f>SUM(I95:I101)</f>
        <v>0</v>
      </c>
      <c r="J102" s="494"/>
      <c r="K102" s="497">
        <f>SUM(K95:K101)</f>
        <v>0</v>
      </c>
      <c r="L102" s="494"/>
      <c r="M102" s="609"/>
      <c r="N102" s="610">
        <f>SUM(N95:N101)</f>
        <v>0</v>
      </c>
      <c r="O102" s="611">
        <f>SUM(O95:O101)</f>
        <v>0</v>
      </c>
    </row>
    <row r="103" spans="1:15" ht="16.5" hidden="1" thickTop="1" thickBot="1" x14ac:dyDescent="0.3">
      <c r="A103" s="612" t="s">
        <v>1741</v>
      </c>
      <c r="B103" s="613"/>
      <c r="C103" s="573"/>
      <c r="D103" s="574"/>
      <c r="E103" s="575"/>
      <c r="F103" s="576">
        <f>F109</f>
        <v>0</v>
      </c>
      <c r="G103" s="574"/>
      <c r="H103" s="577"/>
      <c r="I103" s="576">
        <f>I109</f>
        <v>0</v>
      </c>
      <c r="J103" s="578"/>
      <c r="K103" s="574"/>
      <c r="L103" s="578"/>
      <c r="M103" s="577"/>
      <c r="N103" s="576">
        <f>N109</f>
        <v>0</v>
      </c>
      <c r="O103" s="579">
        <f>O109</f>
        <v>0</v>
      </c>
    </row>
    <row r="104" spans="1:15" ht="15.75" hidden="1" thickTop="1" x14ac:dyDescent="0.25">
      <c r="A104" s="520"/>
      <c r="B104" s="614"/>
      <c r="C104" s="522"/>
      <c r="D104" s="523"/>
      <c r="E104" s="615"/>
      <c r="F104" s="616">
        <f>E104*D104</f>
        <v>0</v>
      </c>
      <c r="G104" s="523"/>
      <c r="H104" s="617"/>
      <c r="I104" s="616">
        <f>H104*G104</f>
        <v>0</v>
      </c>
      <c r="J104" s="527"/>
      <c r="K104" s="528">
        <f>G104*J104</f>
        <v>0</v>
      </c>
      <c r="L104" s="527"/>
      <c r="M104" s="618">
        <f>H104*L104</f>
        <v>0</v>
      </c>
      <c r="N104" s="616">
        <f>K104*M104</f>
        <v>0</v>
      </c>
      <c r="O104" s="619">
        <f>H104*K104</f>
        <v>0</v>
      </c>
    </row>
    <row r="105" spans="1:15" hidden="1" x14ac:dyDescent="0.25">
      <c r="A105" s="620"/>
      <c r="B105" s="621"/>
      <c r="C105" s="622"/>
      <c r="D105" s="623"/>
      <c r="E105" s="624"/>
      <c r="F105" s="625">
        <f>E105*D105</f>
        <v>0</v>
      </c>
      <c r="G105" s="623"/>
      <c r="H105" s="626"/>
      <c r="I105" s="625">
        <f>H105*G105</f>
        <v>0</v>
      </c>
      <c r="J105" s="627"/>
      <c r="K105" s="628">
        <f>G105*J105</f>
        <v>0</v>
      </c>
      <c r="L105" s="627"/>
      <c r="M105" s="629">
        <f>H105*L105</f>
        <v>0</v>
      </c>
      <c r="N105" s="625">
        <f>K105*M105</f>
        <v>0</v>
      </c>
      <c r="O105" s="619">
        <f>H105*K105</f>
        <v>0</v>
      </c>
    </row>
    <row r="106" spans="1:15" hidden="1" x14ac:dyDescent="0.25">
      <c r="A106" s="620"/>
      <c r="B106" s="621"/>
      <c r="C106" s="622"/>
      <c r="D106" s="623"/>
      <c r="E106" s="624"/>
      <c r="F106" s="625">
        <f>E106*D106</f>
        <v>0</v>
      </c>
      <c r="G106" s="623"/>
      <c r="H106" s="626"/>
      <c r="I106" s="625">
        <f>H106*G106</f>
        <v>0</v>
      </c>
      <c r="J106" s="627"/>
      <c r="K106" s="628">
        <f>G106*J106</f>
        <v>0</v>
      </c>
      <c r="L106" s="627"/>
      <c r="M106" s="629">
        <f>H106*L106</f>
        <v>0</v>
      </c>
      <c r="N106" s="625">
        <f>K106*M106</f>
        <v>0</v>
      </c>
      <c r="O106" s="619">
        <f>H106*K106</f>
        <v>0</v>
      </c>
    </row>
    <row r="107" spans="1:15" hidden="1" x14ac:dyDescent="0.25">
      <c r="A107" s="620"/>
      <c r="B107" s="621"/>
      <c r="C107" s="622"/>
      <c r="D107" s="623"/>
      <c r="E107" s="624"/>
      <c r="F107" s="625">
        <f>E107*D107</f>
        <v>0</v>
      </c>
      <c r="G107" s="623"/>
      <c r="H107" s="626"/>
      <c r="I107" s="625">
        <f>H107*G107</f>
        <v>0</v>
      </c>
      <c r="J107" s="627"/>
      <c r="K107" s="628">
        <f>G107*J107</f>
        <v>0</v>
      </c>
      <c r="L107" s="627"/>
      <c r="M107" s="629">
        <f>H107*L107</f>
        <v>0</v>
      </c>
      <c r="N107" s="625">
        <f>K107*M107</f>
        <v>0</v>
      </c>
      <c r="O107" s="619">
        <f>H107*K107</f>
        <v>0</v>
      </c>
    </row>
    <row r="108" spans="1:15" hidden="1" x14ac:dyDescent="0.25">
      <c r="A108" s="532"/>
      <c r="B108" s="630"/>
      <c r="C108" s="534"/>
      <c r="D108" s="535"/>
      <c r="E108" s="631"/>
      <c r="F108" s="632">
        <f>E108*D108</f>
        <v>0</v>
      </c>
      <c r="G108" s="535"/>
      <c r="H108" s="633"/>
      <c r="I108" s="632">
        <f>H108*G108</f>
        <v>0</v>
      </c>
      <c r="J108" s="539"/>
      <c r="K108" s="540">
        <f>G108*J108</f>
        <v>0</v>
      </c>
      <c r="L108" s="539"/>
      <c r="M108" s="634">
        <f>H108*L108</f>
        <v>0</v>
      </c>
      <c r="N108" s="632">
        <f>K108*M108</f>
        <v>0</v>
      </c>
      <c r="O108" s="635">
        <f>H108*K108</f>
        <v>0</v>
      </c>
    </row>
    <row r="109" spans="1:15" s="439" customFormat="1" ht="12" hidden="1" thickBot="1" x14ac:dyDescent="0.25">
      <c r="A109" s="467" t="s">
        <v>1722</v>
      </c>
      <c r="B109" s="636"/>
      <c r="C109" s="566"/>
      <c r="D109" s="563">
        <f>SUM(D104:D108)</f>
        <v>0</v>
      </c>
      <c r="E109" s="637"/>
      <c r="F109" s="637">
        <f>SUM(F104:F108)</f>
        <v>0</v>
      </c>
      <c r="G109" s="563">
        <f>SUM(G104:G108)</f>
        <v>0</v>
      </c>
      <c r="H109" s="637"/>
      <c r="I109" s="637">
        <f>SUM(I104:I108)</f>
        <v>0</v>
      </c>
      <c r="J109" s="566"/>
      <c r="K109" s="638">
        <f>SUM(K104:K108)</f>
        <v>0</v>
      </c>
      <c r="L109" s="566"/>
      <c r="M109" s="637"/>
      <c r="N109" s="639">
        <f>SUM(N104:N108)</f>
        <v>0</v>
      </c>
      <c r="O109" s="640">
        <f>SUM(O104:O108)</f>
        <v>0</v>
      </c>
    </row>
    <row r="110" spans="1:15" s="6" customFormat="1" ht="11.25" x14ac:dyDescent="0.2"/>
    <row r="111" spans="1:15" x14ac:dyDescent="0.25">
      <c r="A111" s="7"/>
      <c r="B111" s="7"/>
      <c r="C111" s="7"/>
      <c r="D111" s="7"/>
      <c r="E111" s="7"/>
      <c r="F111" s="7"/>
      <c r="G111" s="7"/>
      <c r="H111" s="7"/>
      <c r="I111" s="7"/>
      <c r="J111" s="7"/>
      <c r="K111" s="7"/>
      <c r="L111" s="7"/>
      <c r="M111" s="7"/>
      <c r="N111" s="7"/>
      <c r="O111" s="7"/>
    </row>
  </sheetData>
  <sheetProtection selectLockedCells="1"/>
  <dataConsolidate link="1"/>
  <mergeCells count="14">
    <mergeCell ref="A9:B9"/>
    <mergeCell ref="A1:O1"/>
    <mergeCell ref="A2:O2"/>
    <mergeCell ref="A3:O3"/>
    <mergeCell ref="B5:G5"/>
    <mergeCell ref="B7:G7"/>
    <mergeCell ref="A11:A14"/>
    <mergeCell ref="B11:B14"/>
    <mergeCell ref="D11:F11"/>
    <mergeCell ref="G11:I11"/>
    <mergeCell ref="J11:O11"/>
    <mergeCell ref="F12:F13"/>
    <mergeCell ref="J12:K12"/>
    <mergeCell ref="L12:M12"/>
  </mergeCells>
  <pageMargins left="0.59055118110236227" right="0" top="1.1811023622047245" bottom="0.74803149606299213" header="0.31496062992125984" footer="0.31496062992125984"/>
  <pageSetup scale="6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outlinePr summaryBelow="0"/>
    <pageSetUpPr fitToPage="1"/>
  </sheetPr>
  <dimension ref="A1:XEN718"/>
  <sheetViews>
    <sheetView showGridLines="0" showRowColHeaders="0" zoomScale="80" zoomScaleNormal="80" zoomScalePageLayoutView="125" workbookViewId="0">
      <pane xSplit="5" ySplit="14" topLeftCell="F59" activePane="bottomRight" state="frozen"/>
      <selection pane="topRight" activeCell="G1" sqref="G1"/>
      <selection pane="bottomLeft" activeCell="A15" sqref="A15"/>
      <selection pane="bottomRight" activeCell="I700" sqref="I700"/>
    </sheetView>
  </sheetViews>
  <sheetFormatPr baseColWidth="10" defaultColWidth="0" defaultRowHeight="11.25" outlineLevelRow="4" x14ac:dyDescent="0.2"/>
  <cols>
    <col min="1" max="4" width="4.5703125" style="354" customWidth="1"/>
    <col min="5" max="5" width="70.85546875" style="62" customWidth="1"/>
    <col min="6" max="6" width="30.42578125" style="7" customWidth="1"/>
    <col min="7" max="7" width="30.85546875" style="7" customWidth="1"/>
    <col min="8" max="8" width="31.85546875" style="7" customWidth="1"/>
    <col min="9" max="9" width="30.7109375" style="7" customWidth="1"/>
    <col min="10" max="10" width="29.42578125" style="7" customWidth="1"/>
    <col min="11" max="11" width="30.42578125" style="7" customWidth="1"/>
    <col min="12" max="12" width="29.7109375" style="7" customWidth="1"/>
    <col min="13" max="13" width="31.42578125" style="7" customWidth="1"/>
    <col min="14" max="14" width="30.7109375" style="7" customWidth="1"/>
    <col min="15" max="15" width="28.140625" style="7" customWidth="1"/>
    <col min="16" max="16" width="11.42578125" style="6" customWidth="1"/>
    <col min="17" max="16368" width="11.42578125" style="7" hidden="1"/>
    <col min="16369" max="16384" width="17.42578125" style="7" hidden="1"/>
  </cols>
  <sheetData>
    <row r="1" spans="1:15" x14ac:dyDescent="0.2">
      <c r="A1" s="330"/>
      <c r="B1" s="330"/>
      <c r="C1" s="330"/>
      <c r="D1" s="709" t="s">
        <v>31</v>
      </c>
      <c r="E1" s="709"/>
      <c r="F1" s="709"/>
      <c r="G1" s="709"/>
      <c r="H1" s="709"/>
      <c r="I1" s="709"/>
      <c r="J1" s="709"/>
      <c r="K1" s="709"/>
      <c r="L1" s="709"/>
      <c r="M1" s="709"/>
      <c r="N1" s="709"/>
      <c r="O1" s="126"/>
    </row>
    <row r="2" spans="1:15" x14ac:dyDescent="0.2">
      <c r="A2" s="330"/>
      <c r="B2" s="330"/>
      <c r="C2" s="330"/>
      <c r="D2" s="709" t="s">
        <v>42</v>
      </c>
      <c r="E2" s="709"/>
      <c r="F2" s="709"/>
      <c r="G2" s="709"/>
      <c r="H2" s="709"/>
      <c r="I2" s="709"/>
      <c r="J2" s="709"/>
      <c r="K2" s="709"/>
      <c r="L2" s="709"/>
      <c r="M2" s="709"/>
      <c r="N2" s="709"/>
      <c r="O2" s="126"/>
    </row>
    <row r="3" spans="1:15" x14ac:dyDescent="0.2">
      <c r="A3" s="330"/>
      <c r="B3" s="330"/>
      <c r="C3" s="330"/>
      <c r="D3" s="709" t="s">
        <v>503</v>
      </c>
      <c r="E3" s="709"/>
      <c r="F3" s="709"/>
      <c r="G3" s="709"/>
      <c r="H3" s="709"/>
      <c r="I3" s="709"/>
      <c r="J3" s="709"/>
      <c r="K3" s="709"/>
      <c r="L3" s="709"/>
      <c r="M3" s="709"/>
      <c r="N3" s="709"/>
      <c r="O3" s="126"/>
    </row>
    <row r="4" spans="1:15" x14ac:dyDescent="0.2">
      <c r="A4" s="330"/>
      <c r="B4" s="330"/>
      <c r="C4" s="330"/>
      <c r="D4" s="330"/>
      <c r="E4" s="59"/>
      <c r="F4" s="6"/>
      <c r="G4" s="6"/>
      <c r="H4" s="6"/>
      <c r="I4" s="6"/>
      <c r="J4" s="6"/>
      <c r="K4" s="6"/>
      <c r="L4" s="6"/>
      <c r="M4" s="6"/>
      <c r="N4" s="6"/>
      <c r="O4" s="6"/>
    </row>
    <row r="5" spans="1:15" x14ac:dyDescent="0.2">
      <c r="A5" s="724" t="s">
        <v>23</v>
      </c>
      <c r="B5" s="725"/>
      <c r="C5" s="725"/>
      <c r="D5" s="726"/>
      <c r="E5" s="662"/>
      <c r="F5" s="662"/>
      <c r="G5" s="662"/>
      <c r="H5" s="6"/>
      <c r="I5" s="6"/>
      <c r="J5" s="6"/>
      <c r="K5" s="6"/>
      <c r="L5" s="6"/>
      <c r="M5" s="6"/>
      <c r="N5" s="6"/>
      <c r="O5" s="6"/>
    </row>
    <row r="6" spans="1:15" ht="37.5" customHeight="1" x14ac:dyDescent="0.2">
      <c r="A6" s="721" t="s">
        <v>166</v>
      </c>
      <c r="B6" s="722"/>
      <c r="C6" s="722"/>
      <c r="D6" s="723"/>
      <c r="E6" s="665" t="str">
        <f>IFERROR(VLOOKUP(E5,DESPLEGABLES!A2:B197,2,FALSE),"")</f>
        <v/>
      </c>
      <c r="F6" s="666"/>
      <c r="G6" s="667"/>
      <c r="I6" s="6"/>
      <c r="J6" s="6"/>
      <c r="K6" s="6"/>
      <c r="L6" s="6"/>
      <c r="M6" s="6"/>
      <c r="N6" s="6"/>
      <c r="O6" s="6"/>
    </row>
    <row r="7" spans="1:15" x14ac:dyDescent="0.2">
      <c r="A7" s="330"/>
      <c r="B7" s="330"/>
      <c r="C7" s="330"/>
      <c r="D7" s="331"/>
      <c r="E7" s="8"/>
      <c r="F7" s="6"/>
      <c r="G7" s="6"/>
      <c r="H7" s="6"/>
      <c r="I7" s="6"/>
      <c r="J7" s="6"/>
      <c r="K7" s="6"/>
      <c r="L7" s="6"/>
      <c r="M7" s="6"/>
      <c r="N7" s="6"/>
      <c r="O7" s="6"/>
    </row>
    <row r="8" spans="1:15" x14ac:dyDescent="0.2">
      <c r="A8" s="330"/>
      <c r="B8" s="717" t="s">
        <v>119</v>
      </c>
      <c r="C8" s="717"/>
      <c r="D8" s="717"/>
      <c r="E8" s="717"/>
      <c r="F8" s="717"/>
      <c r="G8" s="211">
        <v>2019</v>
      </c>
      <c r="H8" s="6"/>
      <c r="I8" s="6"/>
      <c r="J8" s="6"/>
      <c r="K8" s="6"/>
      <c r="L8" s="6"/>
      <c r="M8" s="6"/>
      <c r="N8" s="6"/>
      <c r="O8" s="6"/>
    </row>
    <row r="9" spans="1:15" x14ac:dyDescent="0.2">
      <c r="A9" s="330"/>
      <c r="B9" s="330"/>
      <c r="C9" s="330"/>
      <c r="D9" s="330"/>
      <c r="E9" s="59"/>
      <c r="F9" s="6"/>
      <c r="G9" s="6"/>
      <c r="H9" s="6"/>
      <c r="I9" s="6"/>
      <c r="J9" s="6"/>
      <c r="K9" s="6"/>
      <c r="L9" s="6"/>
      <c r="M9" s="6"/>
      <c r="N9" s="6"/>
      <c r="O9" s="6"/>
    </row>
    <row r="10" spans="1:15" x14ac:dyDescent="0.2">
      <c r="A10" s="330"/>
      <c r="B10" s="330"/>
      <c r="C10" s="330"/>
      <c r="D10" s="330"/>
      <c r="E10" s="59"/>
      <c r="F10" s="6"/>
      <c r="G10" s="6"/>
      <c r="H10" s="6"/>
      <c r="I10" s="6"/>
      <c r="J10" s="6"/>
      <c r="K10" s="6"/>
      <c r="L10" s="6"/>
      <c r="M10" s="6"/>
      <c r="N10" s="6"/>
      <c r="O10" s="6"/>
    </row>
    <row r="11" spans="1:15" x14ac:dyDescent="0.2">
      <c r="A11" s="330"/>
      <c r="B11" s="330"/>
      <c r="C11" s="330"/>
      <c r="D11" s="330"/>
      <c r="E11" s="59"/>
      <c r="F11" s="6"/>
      <c r="G11" s="378" t="s">
        <v>1631</v>
      </c>
      <c r="H11" s="6"/>
      <c r="I11" s="6"/>
      <c r="J11" s="6"/>
      <c r="K11" s="6"/>
      <c r="L11" s="6"/>
      <c r="M11" s="6"/>
      <c r="N11" s="6"/>
      <c r="O11" s="6"/>
    </row>
    <row r="12" spans="1:15" ht="12" thickBot="1" x14ac:dyDescent="0.25">
      <c r="A12" s="330"/>
      <c r="B12" s="330"/>
      <c r="C12" s="330"/>
      <c r="D12" s="330"/>
      <c r="E12" s="59"/>
      <c r="F12" s="6"/>
      <c r="G12" s="6"/>
      <c r="H12" s="6"/>
      <c r="I12" s="6"/>
      <c r="J12" s="6"/>
      <c r="K12" s="6"/>
      <c r="L12" s="6"/>
      <c r="M12" s="6"/>
      <c r="N12" s="6"/>
      <c r="O12" s="6"/>
    </row>
    <row r="13" spans="1:15" ht="22.5" customHeight="1" thickTop="1" thickBot="1" x14ac:dyDescent="0.25">
      <c r="A13" s="696" t="s">
        <v>160</v>
      </c>
      <c r="B13" s="697"/>
      <c r="C13" s="697"/>
      <c r="D13" s="697"/>
      <c r="E13" s="714" t="s">
        <v>20</v>
      </c>
      <c r="F13" s="710" t="s">
        <v>43</v>
      </c>
      <c r="G13" s="711"/>
      <c r="H13" s="712"/>
      <c r="I13" s="713" t="s">
        <v>44</v>
      </c>
      <c r="J13" s="713"/>
      <c r="K13" s="713"/>
      <c r="L13" s="718" t="s">
        <v>45</v>
      </c>
      <c r="M13" s="719"/>
      <c r="N13" s="720"/>
      <c r="O13" s="689" t="s">
        <v>167</v>
      </c>
    </row>
    <row r="14" spans="1:15" ht="21.75" customHeight="1" thickBot="1" x14ac:dyDescent="0.25">
      <c r="A14" s="707" t="s">
        <v>247</v>
      </c>
      <c r="B14" s="692" t="s">
        <v>248</v>
      </c>
      <c r="C14" s="692" t="s">
        <v>249</v>
      </c>
      <c r="D14" s="692" t="s">
        <v>161</v>
      </c>
      <c r="E14" s="715"/>
      <c r="F14" s="9" t="s">
        <v>26</v>
      </c>
      <c r="G14" s="9" t="s">
        <v>50</v>
      </c>
      <c r="H14" s="9" t="s">
        <v>46</v>
      </c>
      <c r="I14" s="9" t="s">
        <v>26</v>
      </c>
      <c r="J14" s="9" t="s">
        <v>50</v>
      </c>
      <c r="K14" s="9" t="s">
        <v>46</v>
      </c>
      <c r="L14" s="9" t="s">
        <v>26</v>
      </c>
      <c r="M14" s="9" t="s">
        <v>50</v>
      </c>
      <c r="N14" s="10" t="s">
        <v>46</v>
      </c>
      <c r="O14" s="690"/>
    </row>
    <row r="15" spans="1:15" ht="18" customHeight="1" thickBot="1" x14ac:dyDescent="0.25">
      <c r="A15" s="708"/>
      <c r="B15" s="693"/>
      <c r="C15" s="693"/>
      <c r="D15" s="693"/>
      <c r="E15" s="716"/>
      <c r="F15" s="11">
        <v>1</v>
      </c>
      <c r="G15" s="11">
        <v>2</v>
      </c>
      <c r="H15" s="11" t="s">
        <v>47</v>
      </c>
      <c r="I15" s="11">
        <v>4</v>
      </c>
      <c r="J15" s="11">
        <v>5</v>
      </c>
      <c r="K15" s="11" t="s">
        <v>48</v>
      </c>
      <c r="L15" s="11">
        <v>7</v>
      </c>
      <c r="M15" s="11">
        <v>8</v>
      </c>
      <c r="N15" s="12" t="s">
        <v>49</v>
      </c>
      <c r="O15" s="691"/>
    </row>
    <row r="16" spans="1:15" ht="12.75" thickTop="1" thickBot="1" x14ac:dyDescent="0.25">
      <c r="A16" s="332" t="s">
        <v>702</v>
      </c>
      <c r="B16" s="333"/>
      <c r="C16" s="333"/>
      <c r="D16" s="333"/>
      <c r="E16" s="90" t="s">
        <v>52</v>
      </c>
      <c r="F16" s="130">
        <f>F17+F26</f>
        <v>11423141483</v>
      </c>
      <c r="G16" s="130">
        <f t="shared" ref="G16:M16" si="0">G17+G26</f>
        <v>0</v>
      </c>
      <c r="H16" s="130">
        <f>F16+G16</f>
        <v>11423141483</v>
      </c>
      <c r="I16" s="130">
        <f t="shared" si="0"/>
        <v>12613117134</v>
      </c>
      <c r="J16" s="130">
        <f t="shared" si="0"/>
        <v>0</v>
      </c>
      <c r="K16" s="130">
        <f>I16+J16</f>
        <v>12613117134</v>
      </c>
      <c r="L16" s="130">
        <f t="shared" si="0"/>
        <v>0</v>
      </c>
      <c r="M16" s="130">
        <f t="shared" si="0"/>
        <v>0</v>
      </c>
      <c r="N16" s="130">
        <f>L16+M16</f>
        <v>0</v>
      </c>
      <c r="O16" s="48"/>
    </row>
    <row r="17" spans="1:16" ht="12" outlineLevel="1" thickBot="1" x14ac:dyDescent="0.25">
      <c r="A17" s="334" t="s">
        <v>702</v>
      </c>
      <c r="B17" s="334" t="s">
        <v>702</v>
      </c>
      <c r="C17" s="334"/>
      <c r="D17" s="334"/>
      <c r="E17" s="91" t="s">
        <v>53</v>
      </c>
      <c r="F17" s="147">
        <f>F18+F21+F22+F23</f>
        <v>11423141483</v>
      </c>
      <c r="G17" s="147">
        <f>G18+G21+G22+G23</f>
        <v>0</v>
      </c>
      <c r="H17" s="147">
        <f t="shared" ref="H17:H87" si="1">F17+G17</f>
        <v>11423141483</v>
      </c>
      <c r="I17" s="147">
        <f>I18+I21+I22+I23</f>
        <v>12613117134</v>
      </c>
      <c r="J17" s="147">
        <f>J18+J21+J22+J23</f>
        <v>0</v>
      </c>
      <c r="K17" s="147">
        <f t="shared" ref="K17:K87" si="2">I17+J17</f>
        <v>12613117134</v>
      </c>
      <c r="L17" s="147">
        <f>L18+L21+L22+L23</f>
        <v>0</v>
      </c>
      <c r="M17" s="147">
        <f>M18+M21+M22+M23</f>
        <v>0</v>
      </c>
      <c r="N17" s="147">
        <f t="shared" ref="N17:N87" si="3">L17+M17</f>
        <v>0</v>
      </c>
      <c r="O17" s="177"/>
    </row>
    <row r="18" spans="1:16" s="13" customFormat="1" outlineLevel="2" x14ac:dyDescent="0.2">
      <c r="A18" s="335" t="s">
        <v>702</v>
      </c>
      <c r="B18" s="336" t="s">
        <v>702</v>
      </c>
      <c r="C18" s="337" t="s">
        <v>702</v>
      </c>
      <c r="D18" s="336"/>
      <c r="E18" s="188" t="s">
        <v>54</v>
      </c>
      <c r="F18" s="140">
        <f t="shared" ref="F18:N18" si="4">SUM(F19:F20)</f>
        <v>7102221500</v>
      </c>
      <c r="G18" s="140">
        <f t="shared" si="4"/>
        <v>0</v>
      </c>
      <c r="H18" s="140">
        <f t="shared" si="4"/>
        <v>7102221500</v>
      </c>
      <c r="I18" s="140">
        <f t="shared" si="4"/>
        <v>8298430000</v>
      </c>
      <c r="J18" s="140">
        <f t="shared" si="4"/>
        <v>0</v>
      </c>
      <c r="K18" s="140">
        <f t="shared" si="4"/>
        <v>8298430000</v>
      </c>
      <c r="L18" s="140">
        <f t="shared" si="4"/>
        <v>0</v>
      </c>
      <c r="M18" s="140">
        <f t="shared" si="4"/>
        <v>0</v>
      </c>
      <c r="N18" s="140">
        <f t="shared" si="4"/>
        <v>0</v>
      </c>
      <c r="O18" s="57"/>
      <c r="P18" s="6"/>
    </row>
    <row r="19" spans="1:16" s="14" customFormat="1" outlineLevel="3" x14ac:dyDescent="0.2">
      <c r="A19" s="338" t="s">
        <v>702</v>
      </c>
      <c r="B19" s="338" t="s">
        <v>702</v>
      </c>
      <c r="C19" s="338" t="s">
        <v>702</v>
      </c>
      <c r="D19" s="338" t="s">
        <v>1219</v>
      </c>
      <c r="E19" s="93" t="s">
        <v>55</v>
      </c>
      <c r="F19" s="133">
        <v>7102221500</v>
      </c>
      <c r="G19" s="133"/>
      <c r="H19" s="161">
        <f t="shared" si="1"/>
        <v>7102221500</v>
      </c>
      <c r="I19" s="133">
        <v>8298430000</v>
      </c>
      <c r="J19" s="133"/>
      <c r="K19" s="161">
        <f t="shared" si="2"/>
        <v>8298430000</v>
      </c>
      <c r="L19" s="133"/>
      <c r="M19" s="133"/>
      <c r="N19" s="369">
        <f t="shared" si="3"/>
        <v>0</v>
      </c>
      <c r="O19" s="29"/>
      <c r="P19" s="6"/>
    </row>
    <row r="20" spans="1:16" s="15" customFormat="1" outlineLevel="3" x14ac:dyDescent="0.2">
      <c r="A20" s="339" t="s">
        <v>702</v>
      </c>
      <c r="B20" s="339" t="s">
        <v>702</v>
      </c>
      <c r="C20" s="339" t="s">
        <v>702</v>
      </c>
      <c r="D20" s="339" t="s">
        <v>1218</v>
      </c>
      <c r="E20" s="93" t="s">
        <v>56</v>
      </c>
      <c r="F20" s="134"/>
      <c r="G20" s="134"/>
      <c r="H20" s="165">
        <f t="shared" si="1"/>
        <v>0</v>
      </c>
      <c r="I20" s="134"/>
      <c r="J20" s="134"/>
      <c r="K20" s="165">
        <f t="shared" si="2"/>
        <v>0</v>
      </c>
      <c r="L20" s="134"/>
      <c r="M20" s="134"/>
      <c r="N20" s="370">
        <f t="shared" si="3"/>
        <v>0</v>
      </c>
      <c r="O20" s="30"/>
      <c r="P20" s="6"/>
    </row>
    <row r="21" spans="1:16" s="13" customFormat="1" outlineLevel="2" x14ac:dyDescent="0.2">
      <c r="A21" s="340" t="s">
        <v>702</v>
      </c>
      <c r="B21" s="341" t="s">
        <v>702</v>
      </c>
      <c r="C21" s="342" t="s">
        <v>703</v>
      </c>
      <c r="D21" s="341"/>
      <c r="E21" s="92" t="s">
        <v>57</v>
      </c>
      <c r="F21" s="135">
        <v>2526323933</v>
      </c>
      <c r="G21" s="135"/>
      <c r="H21" s="132">
        <f t="shared" si="1"/>
        <v>2526323933</v>
      </c>
      <c r="I21" s="135">
        <v>3056840000</v>
      </c>
      <c r="J21" s="135"/>
      <c r="K21" s="132">
        <f t="shared" si="2"/>
        <v>3056840000</v>
      </c>
      <c r="L21" s="135"/>
      <c r="M21" s="135"/>
      <c r="N21" s="136">
        <f t="shared" si="3"/>
        <v>0</v>
      </c>
      <c r="O21" s="64"/>
      <c r="P21" s="6"/>
    </row>
    <row r="22" spans="1:16" outlineLevel="2" x14ac:dyDescent="0.2">
      <c r="A22" s="336" t="s">
        <v>702</v>
      </c>
      <c r="B22" s="336" t="s">
        <v>702</v>
      </c>
      <c r="C22" s="336" t="s">
        <v>704</v>
      </c>
      <c r="D22" s="336"/>
      <c r="E22" s="92" t="s">
        <v>1217</v>
      </c>
      <c r="F22" s="135">
        <v>1235799050</v>
      </c>
      <c r="G22" s="135"/>
      <c r="H22" s="132">
        <f t="shared" si="1"/>
        <v>1235799050</v>
      </c>
      <c r="I22" s="135">
        <v>1257847134</v>
      </c>
      <c r="J22" s="135"/>
      <c r="K22" s="132">
        <f t="shared" si="2"/>
        <v>1257847134</v>
      </c>
      <c r="L22" s="137"/>
      <c r="M22" s="137"/>
      <c r="N22" s="136">
        <f t="shared" si="3"/>
        <v>0</v>
      </c>
      <c r="O22" s="45"/>
    </row>
    <row r="23" spans="1:16" outlineLevel="2" x14ac:dyDescent="0.2">
      <c r="A23" s="341" t="s">
        <v>702</v>
      </c>
      <c r="B23" s="341" t="s">
        <v>702</v>
      </c>
      <c r="C23" s="341" t="s">
        <v>707</v>
      </c>
      <c r="D23" s="341"/>
      <c r="E23" s="92" t="s">
        <v>844</v>
      </c>
      <c r="F23" s="132">
        <f>SUM(F24:F25)</f>
        <v>558797000</v>
      </c>
      <c r="G23" s="132">
        <f>SUM(G24:G25)</f>
        <v>0</v>
      </c>
      <c r="H23" s="132">
        <f t="shared" si="1"/>
        <v>558797000</v>
      </c>
      <c r="I23" s="132">
        <f>SUM(I24:I25)</f>
        <v>0</v>
      </c>
      <c r="J23" s="132">
        <f>SUM(J24:J25)</f>
        <v>0</v>
      </c>
      <c r="K23" s="132">
        <f t="shared" si="2"/>
        <v>0</v>
      </c>
      <c r="L23" s="132">
        <f>SUM(L24:L25)</f>
        <v>0</v>
      </c>
      <c r="M23" s="132">
        <f>SUM(M24:M25)</f>
        <v>0</v>
      </c>
      <c r="N23" s="155">
        <f t="shared" si="3"/>
        <v>0</v>
      </c>
      <c r="O23" s="45"/>
    </row>
    <row r="24" spans="1:16" s="14" customFormat="1" outlineLevel="3" x14ac:dyDescent="0.2">
      <c r="A24" s="338" t="s">
        <v>702</v>
      </c>
      <c r="B24" s="338" t="s">
        <v>702</v>
      </c>
      <c r="C24" s="338" t="s">
        <v>707</v>
      </c>
      <c r="D24" s="338" t="s">
        <v>1219</v>
      </c>
      <c r="E24" s="93" t="s">
        <v>692</v>
      </c>
      <c r="F24" s="133">
        <v>558797000</v>
      </c>
      <c r="G24" s="133"/>
      <c r="H24" s="161">
        <f>F24+G24</f>
        <v>558797000</v>
      </c>
      <c r="I24" s="133">
        <v>0</v>
      </c>
      <c r="J24" s="133"/>
      <c r="K24" s="161">
        <f>I24+J24</f>
        <v>0</v>
      </c>
      <c r="L24" s="133"/>
      <c r="M24" s="133"/>
      <c r="N24" s="369">
        <f>L24+M24</f>
        <v>0</v>
      </c>
      <c r="O24" s="29"/>
      <c r="P24" s="6"/>
    </row>
    <row r="25" spans="1:16" s="15" customFormat="1" ht="12" outlineLevel="3" thickBot="1" x14ac:dyDescent="0.25">
      <c r="A25" s="339" t="s">
        <v>702</v>
      </c>
      <c r="B25" s="339" t="s">
        <v>702</v>
      </c>
      <c r="C25" s="339" t="s">
        <v>707</v>
      </c>
      <c r="D25" s="339" t="s">
        <v>1218</v>
      </c>
      <c r="E25" s="93" t="s">
        <v>912</v>
      </c>
      <c r="F25" s="134"/>
      <c r="G25" s="134"/>
      <c r="H25" s="165">
        <f>F25+G25</f>
        <v>0</v>
      </c>
      <c r="I25" s="134"/>
      <c r="J25" s="134"/>
      <c r="K25" s="165">
        <f>I25+J25</f>
        <v>0</v>
      </c>
      <c r="L25" s="134"/>
      <c r="M25" s="134"/>
      <c r="N25" s="370">
        <f>L25+M25</f>
        <v>0</v>
      </c>
      <c r="O25" s="30"/>
      <c r="P25" s="6"/>
    </row>
    <row r="26" spans="1:16" ht="12" outlineLevel="1" collapsed="1" thickBot="1" x14ac:dyDescent="0.25">
      <c r="A26" s="334" t="s">
        <v>702</v>
      </c>
      <c r="B26" s="334" t="s">
        <v>703</v>
      </c>
      <c r="C26" s="334"/>
      <c r="D26" s="334"/>
      <c r="E26" s="91" t="s">
        <v>847</v>
      </c>
      <c r="F26" s="147">
        <f>F27+F30+F31+F32</f>
        <v>0</v>
      </c>
      <c r="G26" s="147">
        <f t="shared" ref="G26:M26" si="5">G27+G30+G31+G32</f>
        <v>0</v>
      </c>
      <c r="H26" s="147">
        <f>G26+F26</f>
        <v>0</v>
      </c>
      <c r="I26" s="147">
        <f t="shared" si="5"/>
        <v>0</v>
      </c>
      <c r="J26" s="147">
        <f t="shared" si="5"/>
        <v>0</v>
      </c>
      <c r="K26" s="147">
        <f>I26+J26</f>
        <v>0</v>
      </c>
      <c r="L26" s="147">
        <f t="shared" si="5"/>
        <v>0</v>
      </c>
      <c r="M26" s="147">
        <f t="shared" si="5"/>
        <v>0</v>
      </c>
      <c r="N26" s="148">
        <f>M26+L26</f>
        <v>0</v>
      </c>
      <c r="O26" s="42"/>
    </row>
    <row r="27" spans="1:16" s="13" customFormat="1" hidden="1" outlineLevel="2" x14ac:dyDescent="0.2">
      <c r="A27" s="335" t="s">
        <v>702</v>
      </c>
      <c r="B27" s="336" t="s">
        <v>703</v>
      </c>
      <c r="C27" s="337" t="s">
        <v>702</v>
      </c>
      <c r="D27" s="336"/>
      <c r="E27" s="92" t="s">
        <v>54</v>
      </c>
      <c r="F27" s="140">
        <f>SUM(F28:F29)</f>
        <v>0</v>
      </c>
      <c r="G27" s="140">
        <f t="shared" ref="G27:M27" si="6">SUM(G28:G29)</f>
        <v>0</v>
      </c>
      <c r="H27" s="140">
        <f t="shared" si="1"/>
        <v>0</v>
      </c>
      <c r="I27" s="140">
        <f t="shared" si="6"/>
        <v>0</v>
      </c>
      <c r="J27" s="140">
        <f t="shared" si="6"/>
        <v>0</v>
      </c>
      <c r="K27" s="140">
        <f t="shared" si="2"/>
        <v>0</v>
      </c>
      <c r="L27" s="140">
        <f t="shared" si="6"/>
        <v>0</v>
      </c>
      <c r="M27" s="140">
        <f t="shared" si="6"/>
        <v>0</v>
      </c>
      <c r="N27" s="145">
        <f t="shared" si="3"/>
        <v>0</v>
      </c>
      <c r="O27" s="34"/>
      <c r="P27" s="6"/>
    </row>
    <row r="28" spans="1:16" s="14" customFormat="1" hidden="1" outlineLevel="3" x14ac:dyDescent="0.2">
      <c r="A28" s="338" t="s">
        <v>702</v>
      </c>
      <c r="B28" s="338" t="s">
        <v>703</v>
      </c>
      <c r="C28" s="338" t="s">
        <v>702</v>
      </c>
      <c r="D28" s="338" t="s">
        <v>1219</v>
      </c>
      <c r="E28" s="93" t="s">
        <v>55</v>
      </c>
      <c r="F28" s="133"/>
      <c r="G28" s="133"/>
      <c r="H28" s="161">
        <f t="shared" si="1"/>
        <v>0</v>
      </c>
      <c r="I28" s="133"/>
      <c r="J28" s="133"/>
      <c r="K28" s="161">
        <f t="shared" si="2"/>
        <v>0</v>
      </c>
      <c r="L28" s="133"/>
      <c r="M28" s="133"/>
      <c r="N28" s="369">
        <f t="shared" si="3"/>
        <v>0</v>
      </c>
      <c r="O28" s="32"/>
      <c r="P28" s="6"/>
    </row>
    <row r="29" spans="1:16" s="16" customFormat="1" hidden="1" outlineLevel="3" x14ac:dyDescent="0.2">
      <c r="A29" s="339" t="s">
        <v>702</v>
      </c>
      <c r="B29" s="339" t="s">
        <v>703</v>
      </c>
      <c r="C29" s="339" t="s">
        <v>702</v>
      </c>
      <c r="D29" s="339" t="s">
        <v>1218</v>
      </c>
      <c r="E29" s="93" t="s">
        <v>56</v>
      </c>
      <c r="F29" s="138"/>
      <c r="G29" s="138"/>
      <c r="H29" s="163">
        <f t="shared" si="1"/>
        <v>0</v>
      </c>
      <c r="I29" s="138"/>
      <c r="J29" s="138"/>
      <c r="K29" s="163">
        <f t="shared" si="2"/>
        <v>0</v>
      </c>
      <c r="L29" s="138"/>
      <c r="M29" s="138"/>
      <c r="N29" s="371">
        <f t="shared" si="3"/>
        <v>0</v>
      </c>
      <c r="O29" s="33"/>
      <c r="P29" s="6"/>
    </row>
    <row r="30" spans="1:16" hidden="1" outlineLevel="2" x14ac:dyDescent="0.2">
      <c r="A30" s="340" t="s">
        <v>702</v>
      </c>
      <c r="B30" s="341" t="s">
        <v>703</v>
      </c>
      <c r="C30" s="342" t="s">
        <v>703</v>
      </c>
      <c r="D30" s="341"/>
      <c r="E30" s="92" t="s">
        <v>57</v>
      </c>
      <c r="F30" s="139"/>
      <c r="G30" s="139"/>
      <c r="H30" s="140">
        <f t="shared" si="1"/>
        <v>0</v>
      </c>
      <c r="I30" s="139"/>
      <c r="J30" s="139"/>
      <c r="K30" s="140">
        <f t="shared" si="2"/>
        <v>0</v>
      </c>
      <c r="L30" s="141"/>
      <c r="M30" s="141"/>
      <c r="N30" s="145">
        <f t="shared" si="3"/>
        <v>0</v>
      </c>
      <c r="O30" s="34"/>
    </row>
    <row r="31" spans="1:16" hidden="1" outlineLevel="2" x14ac:dyDescent="0.2">
      <c r="A31" s="336" t="s">
        <v>702</v>
      </c>
      <c r="B31" s="336" t="s">
        <v>703</v>
      </c>
      <c r="C31" s="336" t="s">
        <v>704</v>
      </c>
      <c r="D31" s="336"/>
      <c r="E31" s="92" t="s">
        <v>1217</v>
      </c>
      <c r="F31" s="142"/>
      <c r="G31" s="142"/>
      <c r="H31" s="143">
        <f t="shared" si="1"/>
        <v>0</v>
      </c>
      <c r="I31" s="142"/>
      <c r="J31" s="142"/>
      <c r="K31" s="143">
        <f t="shared" si="2"/>
        <v>0</v>
      </c>
      <c r="L31" s="144"/>
      <c r="M31" s="144"/>
      <c r="N31" s="155">
        <f t="shared" si="3"/>
        <v>0</v>
      </c>
      <c r="O31" s="31"/>
    </row>
    <row r="32" spans="1:16" hidden="1" outlineLevel="2" x14ac:dyDescent="0.2">
      <c r="A32" s="341" t="s">
        <v>702</v>
      </c>
      <c r="B32" s="341" t="s">
        <v>703</v>
      </c>
      <c r="C32" s="341" t="s">
        <v>707</v>
      </c>
      <c r="D32" s="341"/>
      <c r="E32" s="92" t="s">
        <v>844</v>
      </c>
      <c r="F32" s="132">
        <f>F33</f>
        <v>0</v>
      </c>
      <c r="G32" s="132">
        <f>G33</f>
        <v>0</v>
      </c>
      <c r="H32" s="132">
        <f>F32+G32</f>
        <v>0</v>
      </c>
      <c r="I32" s="132">
        <f>I33</f>
        <v>0</v>
      </c>
      <c r="J32" s="132">
        <f>J33</f>
        <v>0</v>
      </c>
      <c r="K32" s="132">
        <f>I32+J32</f>
        <v>0</v>
      </c>
      <c r="L32" s="132">
        <f>L33</f>
        <v>0</v>
      </c>
      <c r="M32" s="132">
        <f>M33</f>
        <v>0</v>
      </c>
      <c r="N32" s="136">
        <f>L32+M32</f>
        <v>0</v>
      </c>
      <c r="O32" s="45"/>
    </row>
    <row r="33" spans="1:16" s="14" customFormat="1" ht="12" hidden="1" outlineLevel="3" thickBot="1" x14ac:dyDescent="0.25">
      <c r="A33" s="338" t="s">
        <v>702</v>
      </c>
      <c r="B33" s="338" t="s">
        <v>703</v>
      </c>
      <c r="C33" s="338" t="s">
        <v>707</v>
      </c>
      <c r="D33" s="338" t="s">
        <v>1219</v>
      </c>
      <c r="E33" s="93" t="s">
        <v>692</v>
      </c>
      <c r="F33" s="133"/>
      <c r="G33" s="133"/>
      <c r="H33" s="161">
        <f>F33+G33</f>
        <v>0</v>
      </c>
      <c r="I33" s="133"/>
      <c r="J33" s="133"/>
      <c r="K33" s="161">
        <f>I33+J33</f>
        <v>0</v>
      </c>
      <c r="L33" s="133"/>
      <c r="M33" s="133"/>
      <c r="N33" s="372">
        <f>L33+M33</f>
        <v>0</v>
      </c>
      <c r="O33" s="29"/>
      <c r="P33" s="6"/>
    </row>
    <row r="34" spans="1:16" ht="12.75" thickTop="1" thickBot="1" x14ac:dyDescent="0.25">
      <c r="A34" s="333" t="s">
        <v>703</v>
      </c>
      <c r="B34" s="333"/>
      <c r="C34" s="333"/>
      <c r="D34" s="333"/>
      <c r="E34" s="189" t="s">
        <v>58</v>
      </c>
      <c r="F34" s="130">
        <f>F35+F44</f>
        <v>1278951282</v>
      </c>
      <c r="G34" s="130">
        <f t="shared" ref="G34:M34" si="7">G35+G44</f>
        <v>0</v>
      </c>
      <c r="H34" s="130">
        <f t="shared" si="1"/>
        <v>1278951282</v>
      </c>
      <c r="I34" s="130">
        <f t="shared" si="7"/>
        <v>1662254857</v>
      </c>
      <c r="J34" s="130">
        <f t="shared" si="7"/>
        <v>0</v>
      </c>
      <c r="K34" s="130">
        <f t="shared" si="2"/>
        <v>1662254857</v>
      </c>
      <c r="L34" s="130">
        <f t="shared" si="7"/>
        <v>0</v>
      </c>
      <c r="M34" s="130">
        <f t="shared" si="7"/>
        <v>0</v>
      </c>
      <c r="N34" s="130">
        <f t="shared" si="3"/>
        <v>0</v>
      </c>
      <c r="O34" s="47"/>
    </row>
    <row r="35" spans="1:16" ht="12" outlineLevel="1" thickBot="1" x14ac:dyDescent="0.25">
      <c r="A35" s="334" t="s">
        <v>703</v>
      </c>
      <c r="B35" s="334" t="s">
        <v>702</v>
      </c>
      <c r="C35" s="334"/>
      <c r="D35" s="334"/>
      <c r="E35" s="91" t="s">
        <v>59</v>
      </c>
      <c r="F35" s="147">
        <f>+F36+F42+F43</f>
        <v>2500000</v>
      </c>
      <c r="G35" s="147">
        <f t="shared" ref="G35:M35" si="8">+G36+G42+G43</f>
        <v>0</v>
      </c>
      <c r="H35" s="147">
        <f t="shared" si="1"/>
        <v>2500000</v>
      </c>
      <c r="I35" s="147">
        <f t="shared" si="8"/>
        <v>325500000</v>
      </c>
      <c r="J35" s="147">
        <f t="shared" si="8"/>
        <v>0</v>
      </c>
      <c r="K35" s="147">
        <f t="shared" si="2"/>
        <v>325500000</v>
      </c>
      <c r="L35" s="147">
        <f t="shared" si="8"/>
        <v>0</v>
      </c>
      <c r="M35" s="147">
        <f t="shared" si="8"/>
        <v>0</v>
      </c>
      <c r="N35" s="147">
        <f t="shared" si="3"/>
        <v>0</v>
      </c>
      <c r="O35" s="177"/>
    </row>
    <row r="36" spans="1:16" s="13" customFormat="1" outlineLevel="2" x14ac:dyDescent="0.2">
      <c r="A36" s="336" t="s">
        <v>703</v>
      </c>
      <c r="B36" s="336" t="s">
        <v>702</v>
      </c>
      <c r="C36" s="336" t="s">
        <v>702</v>
      </c>
      <c r="D36" s="336"/>
      <c r="E36" s="188" t="s">
        <v>60</v>
      </c>
      <c r="F36" s="140">
        <f>+SUM(F37:F41)</f>
        <v>2500000</v>
      </c>
      <c r="G36" s="140">
        <f t="shared" ref="G36:M36" si="9">+SUM(G37:G41)</f>
        <v>0</v>
      </c>
      <c r="H36" s="140">
        <f t="shared" si="1"/>
        <v>2500000</v>
      </c>
      <c r="I36" s="140">
        <f t="shared" si="9"/>
        <v>325500000</v>
      </c>
      <c r="J36" s="140">
        <f t="shared" si="9"/>
        <v>0</v>
      </c>
      <c r="K36" s="140">
        <f t="shared" si="2"/>
        <v>325500000</v>
      </c>
      <c r="L36" s="140">
        <f t="shared" si="9"/>
        <v>0</v>
      </c>
      <c r="M36" s="140">
        <f t="shared" si="9"/>
        <v>0</v>
      </c>
      <c r="N36" s="140">
        <f t="shared" si="3"/>
        <v>0</v>
      </c>
      <c r="O36" s="57"/>
      <c r="P36" s="6"/>
    </row>
    <row r="37" spans="1:16" s="14" customFormat="1" outlineLevel="3" x14ac:dyDescent="0.2">
      <c r="A37" s="338" t="s">
        <v>703</v>
      </c>
      <c r="B37" s="338" t="s">
        <v>702</v>
      </c>
      <c r="C37" s="338" t="s">
        <v>702</v>
      </c>
      <c r="D37" s="338" t="s">
        <v>1219</v>
      </c>
      <c r="E37" s="93" t="s">
        <v>61</v>
      </c>
      <c r="F37" s="133"/>
      <c r="G37" s="133"/>
      <c r="H37" s="161">
        <f t="shared" si="1"/>
        <v>0</v>
      </c>
      <c r="I37" s="133"/>
      <c r="J37" s="133"/>
      <c r="K37" s="161">
        <f t="shared" si="2"/>
        <v>0</v>
      </c>
      <c r="L37" s="133"/>
      <c r="M37" s="133"/>
      <c r="N37" s="369">
        <f t="shared" si="3"/>
        <v>0</v>
      </c>
      <c r="O37" s="29"/>
      <c r="P37" s="6"/>
    </row>
    <row r="38" spans="1:16" s="16" customFormat="1" outlineLevel="3" x14ac:dyDescent="0.2">
      <c r="A38" s="343" t="s">
        <v>703</v>
      </c>
      <c r="B38" s="343" t="s">
        <v>702</v>
      </c>
      <c r="C38" s="343" t="s">
        <v>702</v>
      </c>
      <c r="D38" s="343" t="s">
        <v>1218</v>
      </c>
      <c r="E38" s="93" t="s">
        <v>913</v>
      </c>
      <c r="F38" s="138"/>
      <c r="G38" s="138"/>
      <c r="H38" s="163">
        <f t="shared" si="1"/>
        <v>0</v>
      </c>
      <c r="I38" s="138"/>
      <c r="J38" s="138"/>
      <c r="K38" s="163">
        <f t="shared" si="2"/>
        <v>0</v>
      </c>
      <c r="L38" s="138"/>
      <c r="M38" s="138"/>
      <c r="N38" s="371">
        <f t="shared" si="3"/>
        <v>0</v>
      </c>
      <c r="O38" s="35"/>
      <c r="P38" s="6"/>
    </row>
    <row r="39" spans="1:16" s="16" customFormat="1" outlineLevel="3" x14ac:dyDescent="0.2">
      <c r="A39" s="343" t="s">
        <v>703</v>
      </c>
      <c r="B39" s="343" t="s">
        <v>702</v>
      </c>
      <c r="C39" s="343" t="s">
        <v>702</v>
      </c>
      <c r="D39" s="343" t="s">
        <v>1220</v>
      </c>
      <c r="E39" s="93" t="s">
        <v>914</v>
      </c>
      <c r="F39" s="138"/>
      <c r="G39" s="138"/>
      <c r="H39" s="163">
        <f t="shared" si="1"/>
        <v>0</v>
      </c>
      <c r="I39" s="138">
        <v>5500000</v>
      </c>
      <c r="J39" s="138"/>
      <c r="K39" s="163">
        <f t="shared" si="2"/>
        <v>5500000</v>
      </c>
      <c r="L39" s="138"/>
      <c r="M39" s="138"/>
      <c r="N39" s="371">
        <f t="shared" si="3"/>
        <v>0</v>
      </c>
      <c r="O39" s="35"/>
      <c r="P39" s="6"/>
    </row>
    <row r="40" spans="1:16" s="16" customFormat="1" outlineLevel="3" x14ac:dyDescent="0.2">
      <c r="A40" s="343" t="s">
        <v>703</v>
      </c>
      <c r="B40" s="343" t="s">
        <v>702</v>
      </c>
      <c r="C40" s="343" t="s">
        <v>702</v>
      </c>
      <c r="D40" s="343" t="s">
        <v>1221</v>
      </c>
      <c r="E40" s="190" t="s">
        <v>62</v>
      </c>
      <c r="F40" s="138">
        <v>2500000</v>
      </c>
      <c r="G40" s="138"/>
      <c r="H40" s="163">
        <f t="shared" ref="H40" si="10">F40+G40</f>
        <v>2500000</v>
      </c>
      <c r="I40" s="138">
        <v>320000000</v>
      </c>
      <c r="J40" s="138"/>
      <c r="K40" s="163">
        <f t="shared" ref="K40" si="11">I40+J40</f>
        <v>320000000</v>
      </c>
      <c r="L40" s="138"/>
      <c r="M40" s="138"/>
      <c r="N40" s="371">
        <f t="shared" ref="N40" si="12">L40+M40</f>
        <v>0</v>
      </c>
      <c r="O40" s="35"/>
      <c r="P40" s="6"/>
    </row>
    <row r="41" spans="1:16" s="16" customFormat="1" outlineLevel="3" x14ac:dyDescent="0.2">
      <c r="A41" s="343" t="s">
        <v>703</v>
      </c>
      <c r="B41" s="343" t="s">
        <v>702</v>
      </c>
      <c r="C41" s="343" t="s">
        <v>702</v>
      </c>
      <c r="D41" s="343" t="s">
        <v>1222</v>
      </c>
      <c r="E41" s="190" t="s">
        <v>63</v>
      </c>
      <c r="F41" s="138"/>
      <c r="G41" s="138"/>
      <c r="H41" s="163">
        <f t="shared" si="1"/>
        <v>0</v>
      </c>
      <c r="I41" s="138"/>
      <c r="J41" s="138"/>
      <c r="K41" s="163">
        <f t="shared" si="2"/>
        <v>0</v>
      </c>
      <c r="L41" s="138"/>
      <c r="M41" s="138"/>
      <c r="N41" s="371">
        <f t="shared" si="3"/>
        <v>0</v>
      </c>
      <c r="O41" s="35"/>
      <c r="P41" s="6"/>
    </row>
    <row r="42" spans="1:16" outlineLevel="2" x14ac:dyDescent="0.2">
      <c r="A42" s="336" t="s">
        <v>703</v>
      </c>
      <c r="B42" s="336" t="s">
        <v>702</v>
      </c>
      <c r="C42" s="336" t="s">
        <v>703</v>
      </c>
      <c r="D42" s="336"/>
      <c r="E42" s="191" t="s">
        <v>64</v>
      </c>
      <c r="F42" s="139"/>
      <c r="G42" s="139"/>
      <c r="H42" s="140">
        <f t="shared" si="1"/>
        <v>0</v>
      </c>
      <c r="I42" s="139"/>
      <c r="J42" s="141"/>
      <c r="K42" s="140">
        <f t="shared" si="2"/>
        <v>0</v>
      </c>
      <c r="L42" s="139"/>
      <c r="M42" s="139"/>
      <c r="N42" s="145">
        <f t="shared" si="3"/>
        <v>0</v>
      </c>
      <c r="O42" s="34"/>
    </row>
    <row r="43" spans="1:16" ht="12" outlineLevel="2" thickBot="1" x14ac:dyDescent="0.25">
      <c r="A43" s="341" t="s">
        <v>703</v>
      </c>
      <c r="B43" s="341" t="s">
        <v>702</v>
      </c>
      <c r="C43" s="341" t="s">
        <v>704</v>
      </c>
      <c r="D43" s="341"/>
      <c r="E43" s="92" t="s">
        <v>65</v>
      </c>
      <c r="F43" s="142"/>
      <c r="G43" s="142"/>
      <c r="H43" s="143">
        <f t="shared" si="1"/>
        <v>0</v>
      </c>
      <c r="I43" s="142"/>
      <c r="J43" s="144"/>
      <c r="K43" s="143">
        <f t="shared" si="2"/>
        <v>0</v>
      </c>
      <c r="L43" s="142"/>
      <c r="M43" s="142"/>
      <c r="N43" s="146">
        <f t="shared" si="3"/>
        <v>0</v>
      </c>
      <c r="O43" s="36"/>
    </row>
    <row r="44" spans="1:16" ht="12.75" outlineLevel="1" thickTop="1" thickBot="1" x14ac:dyDescent="0.25">
      <c r="A44" s="334" t="s">
        <v>703</v>
      </c>
      <c r="B44" s="334" t="s">
        <v>703</v>
      </c>
      <c r="C44" s="334"/>
      <c r="D44" s="334"/>
      <c r="E44" s="91" t="s">
        <v>124</v>
      </c>
      <c r="F44" s="147">
        <f t="shared" ref="F44:N44" si="13">F45+F52+F59</f>
        <v>1276451282</v>
      </c>
      <c r="G44" s="147">
        <f t="shared" si="13"/>
        <v>0</v>
      </c>
      <c r="H44" s="147">
        <f t="shared" si="13"/>
        <v>1276451282</v>
      </c>
      <c r="I44" s="147">
        <f t="shared" si="13"/>
        <v>1336754857</v>
      </c>
      <c r="J44" s="147">
        <f t="shared" si="13"/>
        <v>0</v>
      </c>
      <c r="K44" s="147">
        <f t="shared" si="13"/>
        <v>1336754857</v>
      </c>
      <c r="L44" s="147">
        <f t="shared" si="13"/>
        <v>0</v>
      </c>
      <c r="M44" s="147">
        <f t="shared" si="13"/>
        <v>0</v>
      </c>
      <c r="N44" s="147">
        <f t="shared" si="13"/>
        <v>0</v>
      </c>
      <c r="O44" s="178"/>
    </row>
    <row r="45" spans="1:16" s="13" customFormat="1" outlineLevel="3" x14ac:dyDescent="0.2">
      <c r="A45" s="336" t="s">
        <v>703</v>
      </c>
      <c r="B45" s="336" t="s">
        <v>703</v>
      </c>
      <c r="C45" s="336" t="s">
        <v>702</v>
      </c>
      <c r="D45" s="336"/>
      <c r="E45" s="188" t="s">
        <v>66</v>
      </c>
      <c r="F45" s="140">
        <f>+SUM(F46:F51)</f>
        <v>53804000</v>
      </c>
      <c r="G45" s="140">
        <f t="shared" ref="G45:M45" si="14">+SUM(G46:G51)</f>
        <v>0</v>
      </c>
      <c r="H45" s="140">
        <f t="shared" si="1"/>
        <v>53804000</v>
      </c>
      <c r="I45" s="140">
        <f t="shared" si="14"/>
        <v>37500000</v>
      </c>
      <c r="J45" s="140">
        <f t="shared" si="14"/>
        <v>0</v>
      </c>
      <c r="K45" s="140">
        <f t="shared" si="2"/>
        <v>37500000</v>
      </c>
      <c r="L45" s="140">
        <f t="shared" si="14"/>
        <v>0</v>
      </c>
      <c r="M45" s="140">
        <f t="shared" si="14"/>
        <v>0</v>
      </c>
      <c r="N45" s="140">
        <f t="shared" si="3"/>
        <v>0</v>
      </c>
      <c r="O45" s="57"/>
      <c r="P45" s="6"/>
    </row>
    <row r="46" spans="1:16" s="14" customFormat="1" outlineLevel="4" x14ac:dyDescent="0.2">
      <c r="A46" s="338" t="s">
        <v>703</v>
      </c>
      <c r="B46" s="338" t="s">
        <v>703</v>
      </c>
      <c r="C46" s="338" t="s">
        <v>702</v>
      </c>
      <c r="D46" s="338" t="s">
        <v>1223</v>
      </c>
      <c r="E46" s="93" t="s">
        <v>32</v>
      </c>
      <c r="F46" s="133"/>
      <c r="G46" s="133"/>
      <c r="H46" s="161">
        <f t="shared" si="1"/>
        <v>0</v>
      </c>
      <c r="I46" s="133"/>
      <c r="J46" s="133"/>
      <c r="K46" s="161">
        <f t="shared" si="2"/>
        <v>0</v>
      </c>
      <c r="L46" s="133"/>
      <c r="M46" s="133"/>
      <c r="N46" s="161">
        <f t="shared" si="3"/>
        <v>0</v>
      </c>
      <c r="O46" s="37"/>
      <c r="P46" s="6"/>
    </row>
    <row r="47" spans="1:16" s="16" customFormat="1" outlineLevel="4" x14ac:dyDescent="0.2">
      <c r="A47" s="343" t="s">
        <v>703</v>
      </c>
      <c r="B47" s="343" t="s">
        <v>703</v>
      </c>
      <c r="C47" s="343" t="s">
        <v>702</v>
      </c>
      <c r="D47" s="343" t="s">
        <v>1219</v>
      </c>
      <c r="E47" s="93" t="s">
        <v>33</v>
      </c>
      <c r="F47" s="138"/>
      <c r="G47" s="138"/>
      <c r="H47" s="163">
        <f t="shared" si="1"/>
        <v>0</v>
      </c>
      <c r="I47" s="138"/>
      <c r="J47" s="138"/>
      <c r="K47" s="163">
        <f t="shared" si="2"/>
        <v>0</v>
      </c>
      <c r="L47" s="138"/>
      <c r="M47" s="138"/>
      <c r="N47" s="163">
        <f t="shared" si="3"/>
        <v>0</v>
      </c>
      <c r="O47" s="33"/>
      <c r="P47" s="6"/>
    </row>
    <row r="48" spans="1:16" s="121" customFormat="1" ht="21.75" customHeight="1" outlineLevel="4" x14ac:dyDescent="0.2">
      <c r="A48" s="324" t="s">
        <v>703</v>
      </c>
      <c r="B48" s="324" t="s">
        <v>703</v>
      </c>
      <c r="C48" s="324" t="s">
        <v>702</v>
      </c>
      <c r="D48" s="338" t="s">
        <v>1218</v>
      </c>
      <c r="E48" s="93" t="s">
        <v>34</v>
      </c>
      <c r="F48" s="138">
        <v>13700000</v>
      </c>
      <c r="G48" s="138"/>
      <c r="H48" s="163">
        <f t="shared" si="1"/>
        <v>13700000</v>
      </c>
      <c r="I48" s="138">
        <v>14500000</v>
      </c>
      <c r="J48" s="138"/>
      <c r="K48" s="163">
        <f t="shared" si="2"/>
        <v>14500000</v>
      </c>
      <c r="L48" s="138"/>
      <c r="M48" s="138"/>
      <c r="N48" s="163">
        <f t="shared" si="3"/>
        <v>0</v>
      </c>
      <c r="O48" s="54"/>
      <c r="P48" s="120"/>
    </row>
    <row r="49" spans="1:16" s="121" customFormat="1" outlineLevel="4" x14ac:dyDescent="0.2">
      <c r="A49" s="324" t="s">
        <v>703</v>
      </c>
      <c r="B49" s="324" t="s">
        <v>703</v>
      </c>
      <c r="C49" s="324" t="s">
        <v>702</v>
      </c>
      <c r="D49" s="343" t="s">
        <v>1220</v>
      </c>
      <c r="E49" s="93" t="s">
        <v>35</v>
      </c>
      <c r="F49" s="138">
        <v>40104000</v>
      </c>
      <c r="G49" s="138"/>
      <c r="H49" s="163">
        <f t="shared" si="1"/>
        <v>40104000</v>
      </c>
      <c r="I49" s="138">
        <v>23000000</v>
      </c>
      <c r="J49" s="138"/>
      <c r="K49" s="163">
        <f t="shared" si="2"/>
        <v>23000000</v>
      </c>
      <c r="L49" s="138"/>
      <c r="M49" s="138"/>
      <c r="N49" s="163">
        <f t="shared" si="3"/>
        <v>0</v>
      </c>
      <c r="O49" s="54"/>
      <c r="P49" s="120"/>
    </row>
    <row r="50" spans="1:16" s="16" customFormat="1" outlineLevel="4" x14ac:dyDescent="0.2">
      <c r="A50" s="343" t="s">
        <v>703</v>
      </c>
      <c r="B50" s="343" t="s">
        <v>703</v>
      </c>
      <c r="C50" s="343" t="s">
        <v>702</v>
      </c>
      <c r="D50" s="338" t="s">
        <v>1221</v>
      </c>
      <c r="E50" s="93" t="s">
        <v>915</v>
      </c>
      <c r="F50" s="138"/>
      <c r="G50" s="138"/>
      <c r="H50" s="163">
        <f t="shared" si="1"/>
        <v>0</v>
      </c>
      <c r="I50" s="138"/>
      <c r="J50" s="138"/>
      <c r="K50" s="163">
        <f t="shared" si="2"/>
        <v>0</v>
      </c>
      <c r="L50" s="138"/>
      <c r="M50" s="138"/>
      <c r="N50" s="163">
        <f t="shared" si="3"/>
        <v>0</v>
      </c>
      <c r="O50" s="33"/>
      <c r="P50" s="6"/>
    </row>
    <row r="51" spans="1:16" s="15" customFormat="1" outlineLevel="4" x14ac:dyDescent="0.2">
      <c r="A51" s="339" t="s">
        <v>703</v>
      </c>
      <c r="B51" s="339" t="s">
        <v>703</v>
      </c>
      <c r="C51" s="339" t="s">
        <v>702</v>
      </c>
      <c r="D51" s="339" t="s">
        <v>1224</v>
      </c>
      <c r="E51" s="93" t="s">
        <v>162</v>
      </c>
      <c r="F51" s="134"/>
      <c r="G51" s="134"/>
      <c r="H51" s="165">
        <f t="shared" si="1"/>
        <v>0</v>
      </c>
      <c r="I51" s="134"/>
      <c r="J51" s="134"/>
      <c r="K51" s="165">
        <f t="shared" si="2"/>
        <v>0</v>
      </c>
      <c r="L51" s="134"/>
      <c r="M51" s="134"/>
      <c r="N51" s="165">
        <f t="shared" si="3"/>
        <v>0</v>
      </c>
      <c r="O51" s="38"/>
      <c r="P51" s="6"/>
    </row>
    <row r="52" spans="1:16" s="13" customFormat="1" outlineLevel="3" x14ac:dyDescent="0.2">
      <c r="A52" s="341" t="s">
        <v>703</v>
      </c>
      <c r="B52" s="341" t="s">
        <v>703</v>
      </c>
      <c r="C52" s="341" t="s">
        <v>703</v>
      </c>
      <c r="D52" s="341"/>
      <c r="E52" s="92" t="s">
        <v>67</v>
      </c>
      <c r="F52" s="132">
        <f>SUM(F53:F58)</f>
        <v>1222647282</v>
      </c>
      <c r="G52" s="132">
        <f>SUM(G53:G58)</f>
        <v>0</v>
      </c>
      <c r="H52" s="132">
        <f t="shared" si="1"/>
        <v>1222647282</v>
      </c>
      <c r="I52" s="132">
        <f>SUM(I53:I58)</f>
        <v>1299254857</v>
      </c>
      <c r="J52" s="132">
        <f>SUM(J53:J58)</f>
        <v>0</v>
      </c>
      <c r="K52" s="132">
        <f t="shared" si="2"/>
        <v>1299254857</v>
      </c>
      <c r="L52" s="132">
        <f>SUM(L53:L58)</f>
        <v>0</v>
      </c>
      <c r="M52" s="132">
        <f>SUM(M53:M58)</f>
        <v>0</v>
      </c>
      <c r="N52" s="132">
        <f t="shared" si="3"/>
        <v>0</v>
      </c>
      <c r="O52" s="45"/>
      <c r="P52" s="6"/>
    </row>
    <row r="53" spans="1:16" s="14" customFormat="1" outlineLevel="4" x14ac:dyDescent="0.2">
      <c r="A53" s="338" t="s">
        <v>703</v>
      </c>
      <c r="B53" s="338" t="s">
        <v>703</v>
      </c>
      <c r="C53" s="338" t="s">
        <v>703</v>
      </c>
      <c r="D53" s="338" t="s">
        <v>1225</v>
      </c>
      <c r="E53" s="93" t="s">
        <v>68</v>
      </c>
      <c r="F53" s="133"/>
      <c r="G53" s="133"/>
      <c r="H53" s="161">
        <f t="shared" si="1"/>
        <v>0</v>
      </c>
      <c r="I53" s="133"/>
      <c r="J53" s="133"/>
      <c r="K53" s="161">
        <f t="shared" si="2"/>
        <v>0</v>
      </c>
      <c r="L53" s="133"/>
      <c r="M53" s="133"/>
      <c r="N53" s="161">
        <f t="shared" si="3"/>
        <v>0</v>
      </c>
      <c r="O53" s="37"/>
      <c r="P53" s="6"/>
    </row>
    <row r="54" spans="1:16" s="121" customFormat="1" ht="22.5" outlineLevel="4" x14ac:dyDescent="0.2">
      <c r="A54" s="324" t="s">
        <v>703</v>
      </c>
      <c r="B54" s="324" t="s">
        <v>703</v>
      </c>
      <c r="C54" s="324" t="s">
        <v>703</v>
      </c>
      <c r="D54" s="324" t="s">
        <v>1222</v>
      </c>
      <c r="E54" s="93" t="s">
        <v>69</v>
      </c>
      <c r="F54" s="138">
        <v>138031000</v>
      </c>
      <c r="G54" s="138"/>
      <c r="H54" s="163">
        <f t="shared" si="1"/>
        <v>138031000</v>
      </c>
      <c r="I54" s="138">
        <v>178000000</v>
      </c>
      <c r="J54" s="138"/>
      <c r="K54" s="163">
        <f t="shared" si="2"/>
        <v>178000000</v>
      </c>
      <c r="L54" s="138"/>
      <c r="M54" s="138"/>
      <c r="N54" s="163">
        <f t="shared" si="3"/>
        <v>0</v>
      </c>
      <c r="O54" s="54"/>
      <c r="P54" s="120"/>
    </row>
    <row r="55" spans="1:16" s="121" customFormat="1" ht="23.25" customHeight="1" outlineLevel="4" x14ac:dyDescent="0.2">
      <c r="A55" s="324" t="s">
        <v>703</v>
      </c>
      <c r="B55" s="324" t="s">
        <v>703</v>
      </c>
      <c r="C55" s="324" t="s">
        <v>703</v>
      </c>
      <c r="D55" s="324" t="s">
        <v>1226</v>
      </c>
      <c r="E55" s="93" t="s">
        <v>39</v>
      </c>
      <c r="F55" s="138">
        <v>182590000</v>
      </c>
      <c r="G55" s="138"/>
      <c r="H55" s="163">
        <f t="shared" si="1"/>
        <v>182590000</v>
      </c>
      <c r="I55" s="138">
        <v>406403992</v>
      </c>
      <c r="J55" s="138"/>
      <c r="K55" s="163">
        <f t="shared" si="2"/>
        <v>406403992</v>
      </c>
      <c r="L55" s="138"/>
      <c r="M55" s="138"/>
      <c r="N55" s="163">
        <f t="shared" si="3"/>
        <v>0</v>
      </c>
      <c r="O55" s="54"/>
      <c r="P55" s="120"/>
    </row>
    <row r="56" spans="1:16" s="16" customFormat="1" outlineLevel="4" x14ac:dyDescent="0.2">
      <c r="A56" s="343" t="s">
        <v>703</v>
      </c>
      <c r="B56" s="343" t="s">
        <v>703</v>
      </c>
      <c r="C56" s="343" t="s">
        <v>703</v>
      </c>
      <c r="D56" s="343" t="s">
        <v>1227</v>
      </c>
      <c r="E56" s="93" t="s">
        <v>40</v>
      </c>
      <c r="F56" s="138">
        <v>756226282</v>
      </c>
      <c r="G56" s="138"/>
      <c r="H56" s="163">
        <f t="shared" si="1"/>
        <v>756226282</v>
      </c>
      <c r="I56" s="138">
        <v>692400865</v>
      </c>
      <c r="J56" s="138"/>
      <c r="K56" s="163">
        <f t="shared" si="2"/>
        <v>692400865</v>
      </c>
      <c r="L56" s="138"/>
      <c r="M56" s="138"/>
      <c r="N56" s="163">
        <f t="shared" si="3"/>
        <v>0</v>
      </c>
      <c r="O56" s="33"/>
      <c r="P56" s="6"/>
    </row>
    <row r="57" spans="1:16" s="16" customFormat="1" outlineLevel="4" x14ac:dyDescent="0.2">
      <c r="A57" s="343" t="s">
        <v>703</v>
      </c>
      <c r="B57" s="343" t="s">
        <v>703</v>
      </c>
      <c r="C57" s="343" t="s">
        <v>703</v>
      </c>
      <c r="D57" s="343" t="s">
        <v>1228</v>
      </c>
      <c r="E57" s="93" t="s">
        <v>41</v>
      </c>
      <c r="F57" s="138">
        <v>139800000</v>
      </c>
      <c r="G57" s="138"/>
      <c r="H57" s="163">
        <f t="shared" si="1"/>
        <v>139800000</v>
      </c>
      <c r="I57" s="138">
        <v>19450000</v>
      </c>
      <c r="J57" s="138"/>
      <c r="K57" s="163">
        <f t="shared" si="2"/>
        <v>19450000</v>
      </c>
      <c r="L57" s="138"/>
      <c r="M57" s="138"/>
      <c r="N57" s="163">
        <f t="shared" si="3"/>
        <v>0</v>
      </c>
      <c r="O57" s="33"/>
      <c r="P57" s="6"/>
    </row>
    <row r="58" spans="1:16" s="16" customFormat="1" outlineLevel="4" x14ac:dyDescent="0.2">
      <c r="A58" s="343" t="s">
        <v>703</v>
      </c>
      <c r="B58" s="343" t="s">
        <v>703</v>
      </c>
      <c r="C58" s="343" t="s">
        <v>703</v>
      </c>
      <c r="D58" s="343" t="s">
        <v>1224</v>
      </c>
      <c r="E58" s="93" t="s">
        <v>1087</v>
      </c>
      <c r="F58" s="138">
        <v>6000000</v>
      </c>
      <c r="G58" s="138"/>
      <c r="H58" s="163">
        <f t="shared" ref="H58" si="15">F58+G58</f>
        <v>6000000</v>
      </c>
      <c r="I58" s="138">
        <v>3000000</v>
      </c>
      <c r="J58" s="138"/>
      <c r="K58" s="163">
        <f t="shared" ref="K58" si="16">I58+J58</f>
        <v>3000000</v>
      </c>
      <c r="L58" s="138"/>
      <c r="M58" s="138"/>
      <c r="N58" s="163">
        <f t="shared" ref="N58" si="17">L58+M58</f>
        <v>0</v>
      </c>
      <c r="O58" s="33"/>
      <c r="P58" s="6"/>
    </row>
    <row r="59" spans="1:16" ht="12" outlineLevel="2" thickBot="1" x14ac:dyDescent="0.25">
      <c r="A59" s="341" t="s">
        <v>703</v>
      </c>
      <c r="B59" s="341" t="s">
        <v>703</v>
      </c>
      <c r="C59" s="341" t="s">
        <v>704</v>
      </c>
      <c r="D59" s="341"/>
      <c r="E59" s="92" t="s">
        <v>70</v>
      </c>
      <c r="F59" s="139"/>
      <c r="G59" s="139"/>
      <c r="H59" s="140">
        <f t="shared" si="1"/>
        <v>0</v>
      </c>
      <c r="I59" s="139"/>
      <c r="J59" s="139"/>
      <c r="K59" s="140">
        <f t="shared" si="2"/>
        <v>0</v>
      </c>
      <c r="L59" s="139"/>
      <c r="M59" s="141"/>
      <c r="N59" s="145">
        <f t="shared" si="3"/>
        <v>0</v>
      </c>
      <c r="O59" s="34"/>
    </row>
    <row r="60" spans="1:16" ht="12.75" thickTop="1" thickBot="1" x14ac:dyDescent="0.25">
      <c r="A60" s="333" t="s">
        <v>704</v>
      </c>
      <c r="B60" s="333"/>
      <c r="C60" s="333"/>
      <c r="D60" s="333"/>
      <c r="E60" s="192" t="s">
        <v>6</v>
      </c>
      <c r="F60" s="130">
        <f>+F61+F75+F218+F384+F490+F491+F510+F511+F516+F517+F525+F557</f>
        <v>50000000</v>
      </c>
      <c r="G60" s="130">
        <f>+G61+G75+G218+G384+G490+G491+G510+G511+G516+G517+G525+G557</f>
        <v>0</v>
      </c>
      <c r="H60" s="130">
        <f t="shared" si="1"/>
        <v>50000000</v>
      </c>
      <c r="I60" s="130">
        <f>+I61+I75+I218+I384+I490+I491+I510+I511+I516+I517+I525+I557</f>
        <v>40000000</v>
      </c>
      <c r="J60" s="130">
        <f>+J61+J75+J218+J384+J490+J491+J510+J511+J516+J517+J525+J557</f>
        <v>0</v>
      </c>
      <c r="K60" s="130">
        <f t="shared" si="2"/>
        <v>40000000</v>
      </c>
      <c r="L60" s="130">
        <f>+L61+L75+L218+L384+L490+L491+L510+L511+L516+L517+L525+L557</f>
        <v>0</v>
      </c>
      <c r="M60" s="130">
        <f>+M61+M75+M218+M384+M490+M491+M510+M511+M516+M517+M525+M557</f>
        <v>0</v>
      </c>
      <c r="N60" s="130">
        <f t="shared" si="3"/>
        <v>0</v>
      </c>
      <c r="O60" s="47"/>
    </row>
    <row r="61" spans="1:16" ht="12" outlineLevel="1" thickBot="1" x14ac:dyDescent="0.25">
      <c r="A61" s="334" t="s">
        <v>704</v>
      </c>
      <c r="B61" s="334" t="s">
        <v>702</v>
      </c>
      <c r="C61" s="334"/>
      <c r="D61" s="334"/>
      <c r="E61" s="91" t="s">
        <v>128</v>
      </c>
      <c r="F61" s="147">
        <f>F62+F66+F70+F72</f>
        <v>0</v>
      </c>
      <c r="G61" s="147">
        <f>G62+G66+G70+G72</f>
        <v>0</v>
      </c>
      <c r="H61" s="147">
        <f t="shared" si="1"/>
        <v>0</v>
      </c>
      <c r="I61" s="147">
        <f>I62+I66+I70+I72</f>
        <v>0</v>
      </c>
      <c r="J61" s="147">
        <f>J62+J66+J70+J72</f>
        <v>0</v>
      </c>
      <c r="K61" s="147">
        <f t="shared" si="2"/>
        <v>0</v>
      </c>
      <c r="L61" s="147">
        <f>L62+L66+L70+L72</f>
        <v>0</v>
      </c>
      <c r="M61" s="147">
        <f>M62+M66+M70+M72</f>
        <v>0</v>
      </c>
      <c r="N61" s="148">
        <f t="shared" si="3"/>
        <v>0</v>
      </c>
      <c r="O61" s="42"/>
    </row>
    <row r="62" spans="1:16" outlineLevel="2" collapsed="1" x14ac:dyDescent="0.2">
      <c r="A62" s="341" t="s">
        <v>704</v>
      </c>
      <c r="B62" s="341" t="s">
        <v>702</v>
      </c>
      <c r="C62" s="341" t="s">
        <v>702</v>
      </c>
      <c r="D62" s="341"/>
      <c r="E62" s="92" t="s">
        <v>71</v>
      </c>
      <c r="F62" s="132">
        <f>SUM(F63:F65)</f>
        <v>0</v>
      </c>
      <c r="G62" s="132">
        <f>SUM(G63:G65)</f>
        <v>0</v>
      </c>
      <c r="H62" s="132">
        <f t="shared" si="1"/>
        <v>0</v>
      </c>
      <c r="I62" s="132">
        <f>SUM(I63:I65)</f>
        <v>0</v>
      </c>
      <c r="J62" s="132">
        <f>SUM(J63:J65)</f>
        <v>0</v>
      </c>
      <c r="K62" s="132">
        <f t="shared" si="2"/>
        <v>0</v>
      </c>
      <c r="L62" s="132">
        <f>SUM(L63:L65)</f>
        <v>0</v>
      </c>
      <c r="M62" s="132">
        <f>SUM(M63:M65)</f>
        <v>0</v>
      </c>
      <c r="N62" s="136">
        <f t="shared" si="3"/>
        <v>0</v>
      </c>
      <c r="O62" s="39"/>
    </row>
    <row r="63" spans="1:16" s="121" customFormat="1" ht="22.5" hidden="1" outlineLevel="3" x14ac:dyDescent="0.2">
      <c r="A63" s="324" t="s">
        <v>704</v>
      </c>
      <c r="B63" s="324" t="s">
        <v>702</v>
      </c>
      <c r="C63" s="324" t="s">
        <v>702</v>
      </c>
      <c r="D63" s="324" t="s">
        <v>1219</v>
      </c>
      <c r="E63" s="93" t="s">
        <v>168</v>
      </c>
      <c r="F63" s="138"/>
      <c r="G63" s="138"/>
      <c r="H63" s="163">
        <f t="shared" si="1"/>
        <v>0</v>
      </c>
      <c r="I63" s="138"/>
      <c r="J63" s="138"/>
      <c r="K63" s="163">
        <f t="shared" si="2"/>
        <v>0</v>
      </c>
      <c r="L63" s="138"/>
      <c r="M63" s="138"/>
      <c r="N63" s="373">
        <f t="shared" si="3"/>
        <v>0</v>
      </c>
      <c r="O63" s="312"/>
      <c r="P63" s="120"/>
    </row>
    <row r="64" spans="1:16" s="16" customFormat="1" hidden="1" outlineLevel="3" x14ac:dyDescent="0.2">
      <c r="A64" s="343" t="s">
        <v>704</v>
      </c>
      <c r="B64" s="343" t="s">
        <v>702</v>
      </c>
      <c r="C64" s="343" t="s">
        <v>702</v>
      </c>
      <c r="D64" s="343" t="s">
        <v>1218</v>
      </c>
      <c r="E64" s="93" t="s">
        <v>689</v>
      </c>
      <c r="F64" s="138"/>
      <c r="G64" s="138"/>
      <c r="H64" s="163">
        <f>F64+G64</f>
        <v>0</v>
      </c>
      <c r="I64" s="138"/>
      <c r="J64" s="138"/>
      <c r="K64" s="163">
        <f>I64+J64</f>
        <v>0</v>
      </c>
      <c r="L64" s="138"/>
      <c r="M64" s="138"/>
      <c r="N64" s="373">
        <f>L64+M64</f>
        <v>0</v>
      </c>
      <c r="O64" s="313"/>
      <c r="P64" s="6"/>
    </row>
    <row r="65" spans="1:16" s="16" customFormat="1" hidden="1" outlineLevel="3" x14ac:dyDescent="0.2">
      <c r="A65" s="343" t="s">
        <v>704</v>
      </c>
      <c r="B65" s="343" t="s">
        <v>702</v>
      </c>
      <c r="C65" s="343" t="s">
        <v>702</v>
      </c>
      <c r="D65" s="343"/>
      <c r="E65" s="17"/>
      <c r="F65" s="138"/>
      <c r="G65" s="138"/>
      <c r="H65" s="163">
        <f>F65+G65</f>
        <v>0</v>
      </c>
      <c r="I65" s="138"/>
      <c r="J65" s="138"/>
      <c r="K65" s="163">
        <f>I65+J65</f>
        <v>0</v>
      </c>
      <c r="L65" s="138"/>
      <c r="M65" s="138"/>
      <c r="N65" s="373">
        <f>L65+M65</f>
        <v>0</v>
      </c>
      <c r="O65" s="313"/>
      <c r="P65" s="6"/>
    </row>
    <row r="66" spans="1:16" outlineLevel="2" collapsed="1" x14ac:dyDescent="0.2">
      <c r="A66" s="341" t="s">
        <v>704</v>
      </c>
      <c r="B66" s="341" t="s">
        <v>702</v>
      </c>
      <c r="C66" s="341" t="s">
        <v>703</v>
      </c>
      <c r="D66" s="341"/>
      <c r="E66" s="92" t="s">
        <v>72</v>
      </c>
      <c r="F66" s="132">
        <f>SUM(F67:F69)</f>
        <v>0</v>
      </c>
      <c r="G66" s="132">
        <f>SUM(G67:G69)</f>
        <v>0</v>
      </c>
      <c r="H66" s="132">
        <f t="shared" si="1"/>
        <v>0</v>
      </c>
      <c r="I66" s="132">
        <f>SUM(I67:I69)</f>
        <v>0</v>
      </c>
      <c r="J66" s="132">
        <f>SUM(J67:J69)</f>
        <v>0</v>
      </c>
      <c r="K66" s="132">
        <f t="shared" si="2"/>
        <v>0</v>
      </c>
      <c r="L66" s="132">
        <f>SUM(L67:L69)</f>
        <v>0</v>
      </c>
      <c r="M66" s="132">
        <f>SUM(M67:M69)</f>
        <v>0</v>
      </c>
      <c r="N66" s="136">
        <f t="shared" si="3"/>
        <v>0</v>
      </c>
      <c r="O66" s="40"/>
    </row>
    <row r="67" spans="1:16" s="16" customFormat="1" ht="22.5" hidden="1" outlineLevel="3" x14ac:dyDescent="0.2">
      <c r="A67" s="324" t="s">
        <v>704</v>
      </c>
      <c r="B67" s="324" t="s">
        <v>702</v>
      </c>
      <c r="C67" s="324" t="s">
        <v>703</v>
      </c>
      <c r="D67" s="324" t="s">
        <v>1219</v>
      </c>
      <c r="E67" s="93" t="s">
        <v>169</v>
      </c>
      <c r="F67" s="138"/>
      <c r="G67" s="138"/>
      <c r="H67" s="163">
        <f t="shared" ref="H67:H68" si="18">F67+G67</f>
        <v>0</v>
      </c>
      <c r="I67" s="138"/>
      <c r="J67" s="138"/>
      <c r="K67" s="163">
        <f t="shared" ref="K67:K68" si="19">I67+J67</f>
        <v>0</v>
      </c>
      <c r="L67" s="138"/>
      <c r="M67" s="138"/>
      <c r="N67" s="371">
        <f t="shared" ref="N67:N68" si="20">L67+M67</f>
        <v>0</v>
      </c>
      <c r="O67" s="35"/>
      <c r="P67" s="6"/>
    </row>
    <row r="68" spans="1:16" s="16" customFormat="1" hidden="1" outlineLevel="3" x14ac:dyDescent="0.2">
      <c r="A68" s="324" t="s">
        <v>704</v>
      </c>
      <c r="B68" s="324" t="s">
        <v>702</v>
      </c>
      <c r="C68" s="324" t="s">
        <v>703</v>
      </c>
      <c r="D68" s="324" t="s">
        <v>1218</v>
      </c>
      <c r="E68" s="93" t="s">
        <v>1229</v>
      </c>
      <c r="F68" s="138"/>
      <c r="G68" s="138"/>
      <c r="H68" s="163">
        <f t="shared" si="18"/>
        <v>0</v>
      </c>
      <c r="I68" s="138"/>
      <c r="J68" s="138"/>
      <c r="K68" s="163">
        <f t="shared" si="19"/>
        <v>0</v>
      </c>
      <c r="L68" s="138"/>
      <c r="M68" s="138"/>
      <c r="N68" s="371">
        <f t="shared" si="20"/>
        <v>0</v>
      </c>
      <c r="O68" s="35"/>
      <c r="P68" s="6"/>
    </row>
    <row r="69" spans="1:16" s="16" customFormat="1" hidden="1" outlineLevel="3" x14ac:dyDescent="0.2">
      <c r="A69" s="324" t="s">
        <v>704</v>
      </c>
      <c r="B69" s="324" t="s">
        <v>702</v>
      </c>
      <c r="C69" s="324" t="s">
        <v>703</v>
      </c>
      <c r="D69" s="324"/>
      <c r="E69" s="17"/>
      <c r="F69" s="138"/>
      <c r="G69" s="138"/>
      <c r="H69" s="163">
        <f t="shared" si="1"/>
        <v>0</v>
      </c>
      <c r="I69" s="138"/>
      <c r="J69" s="138"/>
      <c r="K69" s="163">
        <f t="shared" si="2"/>
        <v>0</v>
      </c>
      <c r="L69" s="138"/>
      <c r="M69" s="138"/>
      <c r="N69" s="371">
        <f t="shared" si="3"/>
        <v>0</v>
      </c>
      <c r="O69" s="35"/>
      <c r="P69" s="6"/>
    </row>
    <row r="70" spans="1:16" outlineLevel="2" collapsed="1" x14ac:dyDescent="0.2">
      <c r="A70" s="341" t="s">
        <v>704</v>
      </c>
      <c r="B70" s="341" t="s">
        <v>702</v>
      </c>
      <c r="C70" s="341" t="s">
        <v>704</v>
      </c>
      <c r="D70" s="341"/>
      <c r="E70" s="92" t="s">
        <v>73</v>
      </c>
      <c r="F70" s="132">
        <f>F71</f>
        <v>0</v>
      </c>
      <c r="G70" s="132">
        <f>G71</f>
        <v>0</v>
      </c>
      <c r="H70" s="132">
        <f t="shared" si="1"/>
        <v>0</v>
      </c>
      <c r="I70" s="132">
        <f>I71</f>
        <v>0</v>
      </c>
      <c r="J70" s="132">
        <f>J71</f>
        <v>0</v>
      </c>
      <c r="K70" s="132">
        <f t="shared" si="2"/>
        <v>0</v>
      </c>
      <c r="L70" s="132">
        <f>L71</f>
        <v>0</v>
      </c>
      <c r="M70" s="132">
        <f>M71</f>
        <v>0</v>
      </c>
      <c r="N70" s="136">
        <f t="shared" si="3"/>
        <v>0</v>
      </c>
      <c r="O70" s="40"/>
    </row>
    <row r="71" spans="1:16" s="16" customFormat="1" hidden="1" outlineLevel="3" x14ac:dyDescent="0.2">
      <c r="A71" s="324" t="s">
        <v>704</v>
      </c>
      <c r="B71" s="324" t="s">
        <v>702</v>
      </c>
      <c r="C71" s="324" t="s">
        <v>704</v>
      </c>
      <c r="D71" s="324"/>
      <c r="E71" s="17"/>
      <c r="F71" s="138"/>
      <c r="G71" s="138"/>
      <c r="H71" s="163">
        <f t="shared" ref="H71" si="21">F71+G71</f>
        <v>0</v>
      </c>
      <c r="I71" s="138"/>
      <c r="J71" s="138"/>
      <c r="K71" s="163">
        <f t="shared" ref="K71" si="22">I71+J71</f>
        <v>0</v>
      </c>
      <c r="L71" s="138"/>
      <c r="M71" s="138"/>
      <c r="N71" s="371">
        <f t="shared" ref="N71" si="23">L71+M71</f>
        <v>0</v>
      </c>
      <c r="O71" s="35"/>
      <c r="P71" s="6"/>
    </row>
    <row r="72" spans="1:16" ht="12" outlineLevel="2" collapsed="1" thickBot="1" x14ac:dyDescent="0.25">
      <c r="A72" s="341" t="s">
        <v>704</v>
      </c>
      <c r="B72" s="341" t="s">
        <v>702</v>
      </c>
      <c r="C72" s="341" t="s">
        <v>707</v>
      </c>
      <c r="D72" s="341"/>
      <c r="E72" s="92" t="s">
        <v>74</v>
      </c>
      <c r="F72" s="132">
        <f>SUM(F73:F74)</f>
        <v>0</v>
      </c>
      <c r="G72" s="132">
        <f>SUM(G73:G74)</f>
        <v>0</v>
      </c>
      <c r="H72" s="132">
        <f t="shared" si="1"/>
        <v>0</v>
      </c>
      <c r="I72" s="132">
        <f>SUM(I73:I74)</f>
        <v>0</v>
      </c>
      <c r="J72" s="132">
        <f>SUM(J73:J74)</f>
        <v>0</v>
      </c>
      <c r="K72" s="132">
        <f t="shared" si="2"/>
        <v>0</v>
      </c>
      <c r="L72" s="132">
        <f>SUM(L73:L74)</f>
        <v>0</v>
      </c>
      <c r="M72" s="132">
        <f>SUM(M73:M74)</f>
        <v>0</v>
      </c>
      <c r="N72" s="136">
        <f t="shared" si="3"/>
        <v>0</v>
      </c>
      <c r="O72" s="40"/>
    </row>
    <row r="73" spans="1:16" s="16" customFormat="1" ht="22.5" hidden="1" outlineLevel="3" x14ac:dyDescent="0.2">
      <c r="A73" s="324" t="s">
        <v>704</v>
      </c>
      <c r="B73" s="324" t="s">
        <v>702</v>
      </c>
      <c r="C73" s="324" t="s">
        <v>707</v>
      </c>
      <c r="D73" s="324" t="s">
        <v>1219</v>
      </c>
      <c r="E73" s="93" t="s">
        <v>170</v>
      </c>
      <c r="F73" s="138"/>
      <c r="G73" s="138"/>
      <c r="H73" s="163">
        <f t="shared" ref="H73" si="24">F73+G73</f>
        <v>0</v>
      </c>
      <c r="I73" s="138"/>
      <c r="J73" s="138"/>
      <c r="K73" s="163">
        <f t="shared" ref="K73" si="25">I73+J73</f>
        <v>0</v>
      </c>
      <c r="L73" s="138"/>
      <c r="M73" s="138"/>
      <c r="N73" s="369">
        <f t="shared" ref="N73" si="26">L73+M73</f>
        <v>0</v>
      </c>
      <c r="O73" s="35"/>
      <c r="P73" s="6"/>
    </row>
    <row r="74" spans="1:16" s="16" customFormat="1" ht="12" hidden="1" outlineLevel="3" thickBot="1" x14ac:dyDescent="0.25">
      <c r="A74" s="324" t="s">
        <v>704</v>
      </c>
      <c r="B74" s="324" t="s">
        <v>702</v>
      </c>
      <c r="C74" s="324" t="s">
        <v>707</v>
      </c>
      <c r="D74" s="324"/>
      <c r="E74" s="17"/>
      <c r="F74" s="138"/>
      <c r="G74" s="138"/>
      <c r="H74" s="163">
        <f t="shared" si="1"/>
        <v>0</v>
      </c>
      <c r="I74" s="138"/>
      <c r="J74" s="138"/>
      <c r="K74" s="163">
        <f t="shared" si="2"/>
        <v>0</v>
      </c>
      <c r="L74" s="138"/>
      <c r="M74" s="138"/>
      <c r="N74" s="369">
        <f t="shared" si="3"/>
        <v>0</v>
      </c>
      <c r="O74" s="35"/>
      <c r="P74" s="6"/>
    </row>
    <row r="75" spans="1:16" ht="12" outlineLevel="1" thickBot="1" x14ac:dyDescent="0.25">
      <c r="A75" s="334" t="s">
        <v>704</v>
      </c>
      <c r="B75" s="334" t="s">
        <v>703</v>
      </c>
      <c r="C75" s="334"/>
      <c r="D75" s="334"/>
      <c r="E75" s="91" t="s">
        <v>75</v>
      </c>
      <c r="F75" s="147">
        <f>F76+F78</f>
        <v>0</v>
      </c>
      <c r="G75" s="147">
        <f t="shared" ref="G75:M75" si="27">G76+G78</f>
        <v>0</v>
      </c>
      <c r="H75" s="147">
        <f t="shared" si="1"/>
        <v>0</v>
      </c>
      <c r="I75" s="147">
        <f t="shared" si="27"/>
        <v>0</v>
      </c>
      <c r="J75" s="147">
        <f t="shared" si="27"/>
        <v>0</v>
      </c>
      <c r="K75" s="147">
        <f t="shared" si="2"/>
        <v>0</v>
      </c>
      <c r="L75" s="147">
        <f t="shared" si="27"/>
        <v>0</v>
      </c>
      <c r="M75" s="147">
        <f t="shared" si="27"/>
        <v>0</v>
      </c>
      <c r="N75" s="148">
        <f t="shared" si="3"/>
        <v>0</v>
      </c>
      <c r="O75" s="42"/>
    </row>
    <row r="76" spans="1:16" outlineLevel="3" collapsed="1" x14ac:dyDescent="0.2">
      <c r="A76" s="341" t="s">
        <v>704</v>
      </c>
      <c r="B76" s="341" t="s">
        <v>703</v>
      </c>
      <c r="C76" s="341" t="s">
        <v>702</v>
      </c>
      <c r="D76" s="341"/>
      <c r="E76" s="92" t="s">
        <v>76</v>
      </c>
      <c r="F76" s="132">
        <f>F77</f>
        <v>0</v>
      </c>
      <c r="G76" s="132">
        <f>G77</f>
        <v>0</v>
      </c>
      <c r="H76" s="132">
        <f t="shared" si="1"/>
        <v>0</v>
      </c>
      <c r="I76" s="132">
        <f>I77</f>
        <v>0</v>
      </c>
      <c r="J76" s="132">
        <f>J77</f>
        <v>0</v>
      </c>
      <c r="K76" s="132">
        <f t="shared" si="2"/>
        <v>0</v>
      </c>
      <c r="L76" s="132">
        <f>L77</f>
        <v>0</v>
      </c>
      <c r="M76" s="132">
        <f>M77</f>
        <v>0</v>
      </c>
      <c r="N76" s="136">
        <f t="shared" si="3"/>
        <v>0</v>
      </c>
      <c r="O76" s="40"/>
    </row>
    <row r="77" spans="1:16" s="15" customFormat="1" hidden="1" outlineLevel="4" x14ac:dyDescent="0.2">
      <c r="A77" s="344" t="s">
        <v>704</v>
      </c>
      <c r="B77" s="344" t="s">
        <v>703</v>
      </c>
      <c r="C77" s="344" t="s">
        <v>702</v>
      </c>
      <c r="D77" s="344"/>
      <c r="E77" s="17"/>
      <c r="F77" s="134"/>
      <c r="G77" s="134"/>
      <c r="H77" s="165">
        <f t="shared" ref="H77" si="28">F77+G77</f>
        <v>0</v>
      </c>
      <c r="I77" s="134"/>
      <c r="J77" s="134"/>
      <c r="K77" s="165">
        <f t="shared" ref="K77" si="29">I77+J77</f>
        <v>0</v>
      </c>
      <c r="L77" s="134"/>
      <c r="M77" s="134"/>
      <c r="N77" s="370">
        <f t="shared" ref="N77" si="30">L77+M77</f>
        <v>0</v>
      </c>
      <c r="O77" s="314"/>
      <c r="P77" s="6"/>
    </row>
    <row r="78" spans="1:16" ht="12" outlineLevel="3" collapsed="1" thickBot="1" x14ac:dyDescent="0.25">
      <c r="A78" s="341" t="s">
        <v>704</v>
      </c>
      <c r="B78" s="341" t="s">
        <v>703</v>
      </c>
      <c r="C78" s="341" t="s">
        <v>703</v>
      </c>
      <c r="D78" s="341"/>
      <c r="E78" s="92" t="s">
        <v>77</v>
      </c>
      <c r="F78" s="132">
        <f>SUM(F79:F217)</f>
        <v>0</v>
      </c>
      <c r="G78" s="132">
        <f>SUM(G79:G217)</f>
        <v>0</v>
      </c>
      <c r="H78" s="132">
        <f>F78+G78</f>
        <v>0</v>
      </c>
      <c r="I78" s="132">
        <f>SUM(I79:I217)</f>
        <v>0</v>
      </c>
      <c r="J78" s="132">
        <f>SUM(J79:J217)</f>
        <v>0</v>
      </c>
      <c r="K78" s="132">
        <f>I78+J78</f>
        <v>0</v>
      </c>
      <c r="L78" s="132">
        <f>SUM(L79:L217)</f>
        <v>0</v>
      </c>
      <c r="M78" s="132">
        <f>SUM(M79:M217)</f>
        <v>0</v>
      </c>
      <c r="N78" s="149">
        <f>L78+M78</f>
        <v>0</v>
      </c>
      <c r="O78" s="45"/>
    </row>
    <row r="79" spans="1:16" s="15" customFormat="1" hidden="1" outlineLevel="4" x14ac:dyDescent="0.2">
      <c r="A79" s="344" t="s">
        <v>704</v>
      </c>
      <c r="B79" s="344" t="s">
        <v>703</v>
      </c>
      <c r="C79" s="344" t="s">
        <v>703</v>
      </c>
      <c r="D79" s="344" t="s">
        <v>1219</v>
      </c>
      <c r="E79" s="93" t="s">
        <v>1230</v>
      </c>
      <c r="F79" s="134"/>
      <c r="G79" s="134"/>
      <c r="H79" s="165">
        <f t="shared" si="1"/>
        <v>0</v>
      </c>
      <c r="I79" s="134"/>
      <c r="J79" s="134"/>
      <c r="K79" s="165">
        <f t="shared" si="2"/>
        <v>0</v>
      </c>
      <c r="L79" s="134"/>
      <c r="M79" s="134"/>
      <c r="N79" s="370">
        <f t="shared" si="3"/>
        <v>0</v>
      </c>
      <c r="O79" s="314"/>
      <c r="P79" s="6"/>
    </row>
    <row r="80" spans="1:16" s="15" customFormat="1" ht="22.5" hidden="1" outlineLevel="4" x14ac:dyDescent="0.2">
      <c r="A80" s="344" t="s">
        <v>704</v>
      </c>
      <c r="B80" s="344" t="s">
        <v>703</v>
      </c>
      <c r="C80" s="344" t="s">
        <v>703</v>
      </c>
      <c r="D80" s="344" t="s">
        <v>1218</v>
      </c>
      <c r="E80" s="93" t="s">
        <v>1231</v>
      </c>
      <c r="F80" s="134"/>
      <c r="G80" s="134"/>
      <c r="H80" s="165">
        <f t="shared" si="1"/>
        <v>0</v>
      </c>
      <c r="I80" s="134"/>
      <c r="J80" s="134"/>
      <c r="K80" s="165">
        <f t="shared" si="2"/>
        <v>0</v>
      </c>
      <c r="L80" s="134"/>
      <c r="M80" s="134"/>
      <c r="N80" s="370">
        <f t="shared" si="3"/>
        <v>0</v>
      </c>
      <c r="O80" s="38"/>
      <c r="P80" s="6"/>
    </row>
    <row r="81" spans="1:16" s="15" customFormat="1" ht="24" hidden="1" customHeight="1" outlineLevel="4" x14ac:dyDescent="0.2">
      <c r="A81" s="344" t="s">
        <v>704</v>
      </c>
      <c r="B81" s="344" t="s">
        <v>703</v>
      </c>
      <c r="C81" s="344" t="s">
        <v>703</v>
      </c>
      <c r="D81" s="344" t="s">
        <v>1220</v>
      </c>
      <c r="E81" s="93" t="s">
        <v>1232</v>
      </c>
      <c r="F81" s="134"/>
      <c r="G81" s="134"/>
      <c r="H81" s="165">
        <f t="shared" si="1"/>
        <v>0</v>
      </c>
      <c r="I81" s="134"/>
      <c r="J81" s="134"/>
      <c r="K81" s="165">
        <f t="shared" si="2"/>
        <v>0</v>
      </c>
      <c r="L81" s="134"/>
      <c r="M81" s="134"/>
      <c r="N81" s="370">
        <f t="shared" si="3"/>
        <v>0</v>
      </c>
      <c r="O81" s="38"/>
      <c r="P81" s="6"/>
    </row>
    <row r="82" spans="1:16" s="15" customFormat="1" ht="22.5" hidden="1" outlineLevel="4" x14ac:dyDescent="0.2">
      <c r="A82" s="344" t="s">
        <v>704</v>
      </c>
      <c r="B82" s="344" t="s">
        <v>703</v>
      </c>
      <c r="C82" s="344" t="s">
        <v>703</v>
      </c>
      <c r="D82" s="344" t="s">
        <v>1221</v>
      </c>
      <c r="E82" s="93" t="s">
        <v>1233</v>
      </c>
      <c r="F82" s="134"/>
      <c r="G82" s="134"/>
      <c r="H82" s="165">
        <f t="shared" si="1"/>
        <v>0</v>
      </c>
      <c r="I82" s="134"/>
      <c r="J82" s="134"/>
      <c r="K82" s="165">
        <f t="shared" si="2"/>
        <v>0</v>
      </c>
      <c r="L82" s="134"/>
      <c r="M82" s="134"/>
      <c r="N82" s="370">
        <f t="shared" si="3"/>
        <v>0</v>
      </c>
      <c r="O82" s="38"/>
      <c r="P82" s="6"/>
    </row>
    <row r="83" spans="1:16" s="15" customFormat="1" ht="22.5" hidden="1" outlineLevel="4" x14ac:dyDescent="0.2">
      <c r="A83" s="344" t="s">
        <v>704</v>
      </c>
      <c r="B83" s="344" t="s">
        <v>703</v>
      </c>
      <c r="C83" s="344" t="s">
        <v>703</v>
      </c>
      <c r="D83" s="344" t="s">
        <v>1225</v>
      </c>
      <c r="E83" s="93" t="s">
        <v>1234</v>
      </c>
      <c r="F83" s="134"/>
      <c r="G83" s="134"/>
      <c r="H83" s="165">
        <f t="shared" si="1"/>
        <v>0</v>
      </c>
      <c r="I83" s="134"/>
      <c r="J83" s="134"/>
      <c r="K83" s="165">
        <f t="shared" si="2"/>
        <v>0</v>
      </c>
      <c r="L83" s="134"/>
      <c r="M83" s="134"/>
      <c r="N83" s="370">
        <f t="shared" si="3"/>
        <v>0</v>
      </c>
      <c r="O83" s="33"/>
      <c r="P83" s="6"/>
    </row>
    <row r="84" spans="1:16" s="15" customFormat="1" ht="22.5" hidden="1" customHeight="1" outlineLevel="4" x14ac:dyDescent="0.2">
      <c r="A84" s="344" t="s">
        <v>704</v>
      </c>
      <c r="B84" s="344" t="s">
        <v>703</v>
      </c>
      <c r="C84" s="344" t="s">
        <v>703</v>
      </c>
      <c r="D84" s="344" t="s">
        <v>1222</v>
      </c>
      <c r="E84" s="93" t="s">
        <v>1235</v>
      </c>
      <c r="F84" s="134"/>
      <c r="G84" s="134"/>
      <c r="H84" s="165">
        <f t="shared" si="1"/>
        <v>0</v>
      </c>
      <c r="I84" s="134"/>
      <c r="J84" s="134"/>
      <c r="K84" s="165">
        <f t="shared" si="2"/>
        <v>0</v>
      </c>
      <c r="L84" s="134"/>
      <c r="M84" s="134"/>
      <c r="N84" s="370">
        <f t="shared" si="3"/>
        <v>0</v>
      </c>
      <c r="O84" s="44"/>
      <c r="P84" s="6"/>
    </row>
    <row r="85" spans="1:16" s="15" customFormat="1" hidden="1" outlineLevel="4" x14ac:dyDescent="0.2">
      <c r="A85" s="344" t="s">
        <v>704</v>
      </c>
      <c r="B85" s="344" t="s">
        <v>703</v>
      </c>
      <c r="C85" s="344" t="s">
        <v>703</v>
      </c>
      <c r="D85" s="344" t="s">
        <v>1226</v>
      </c>
      <c r="E85" s="93" t="s">
        <v>1236</v>
      </c>
      <c r="F85" s="134"/>
      <c r="G85" s="134"/>
      <c r="H85" s="165">
        <f t="shared" si="1"/>
        <v>0</v>
      </c>
      <c r="I85" s="134"/>
      <c r="J85" s="134"/>
      <c r="K85" s="165">
        <f t="shared" si="2"/>
        <v>0</v>
      </c>
      <c r="L85" s="134"/>
      <c r="M85" s="134"/>
      <c r="N85" s="370">
        <f t="shared" si="3"/>
        <v>0</v>
      </c>
      <c r="O85" s="38"/>
      <c r="P85" s="6"/>
    </row>
    <row r="86" spans="1:16" s="15" customFormat="1" hidden="1" outlineLevel="4" x14ac:dyDescent="0.2">
      <c r="A86" s="344" t="s">
        <v>704</v>
      </c>
      <c r="B86" s="344" t="s">
        <v>703</v>
      </c>
      <c r="C86" s="344" t="s">
        <v>703</v>
      </c>
      <c r="D86" s="344" t="s">
        <v>1227</v>
      </c>
      <c r="E86" s="93" t="s">
        <v>1237</v>
      </c>
      <c r="F86" s="134"/>
      <c r="G86" s="134"/>
      <c r="H86" s="165">
        <f t="shared" si="1"/>
        <v>0</v>
      </c>
      <c r="I86" s="134"/>
      <c r="J86" s="134"/>
      <c r="K86" s="165">
        <f t="shared" si="2"/>
        <v>0</v>
      </c>
      <c r="L86" s="134"/>
      <c r="M86" s="134"/>
      <c r="N86" s="370">
        <f t="shared" si="3"/>
        <v>0</v>
      </c>
      <c r="O86" s="38"/>
      <c r="P86" s="6"/>
    </row>
    <row r="87" spans="1:16" s="15" customFormat="1" ht="22.5" hidden="1" outlineLevel="4" x14ac:dyDescent="0.2">
      <c r="A87" s="344" t="s">
        <v>704</v>
      </c>
      <c r="B87" s="344" t="s">
        <v>703</v>
      </c>
      <c r="C87" s="344" t="s">
        <v>703</v>
      </c>
      <c r="D87" s="344" t="s">
        <v>1228</v>
      </c>
      <c r="E87" s="93" t="s">
        <v>1238</v>
      </c>
      <c r="F87" s="134"/>
      <c r="G87" s="134"/>
      <c r="H87" s="165">
        <f t="shared" si="1"/>
        <v>0</v>
      </c>
      <c r="I87" s="134"/>
      <c r="J87" s="134"/>
      <c r="K87" s="165">
        <f t="shared" si="2"/>
        <v>0</v>
      </c>
      <c r="L87" s="134"/>
      <c r="M87" s="134"/>
      <c r="N87" s="370">
        <f t="shared" si="3"/>
        <v>0</v>
      </c>
      <c r="O87" s="38"/>
      <c r="P87" s="6"/>
    </row>
    <row r="88" spans="1:16" s="15" customFormat="1" hidden="1" outlineLevel="4" x14ac:dyDescent="0.2">
      <c r="A88" s="344" t="s">
        <v>704</v>
      </c>
      <c r="B88" s="344" t="s">
        <v>703</v>
      </c>
      <c r="C88" s="344" t="s">
        <v>703</v>
      </c>
      <c r="D88" s="344" t="s">
        <v>1224</v>
      </c>
      <c r="E88" s="93" t="s">
        <v>1239</v>
      </c>
      <c r="F88" s="134"/>
      <c r="G88" s="134"/>
      <c r="H88" s="165">
        <f t="shared" ref="H88:H147" si="31">F88+G88</f>
        <v>0</v>
      </c>
      <c r="I88" s="134"/>
      <c r="J88" s="134"/>
      <c r="K88" s="165">
        <f t="shared" ref="K88:K147" si="32">I88+J88</f>
        <v>0</v>
      </c>
      <c r="L88" s="134"/>
      <c r="M88" s="134"/>
      <c r="N88" s="370">
        <f t="shared" ref="N88:N147" si="33">L88+M88</f>
        <v>0</v>
      </c>
      <c r="O88" s="38"/>
      <c r="P88" s="6"/>
    </row>
    <row r="89" spans="1:16" s="15" customFormat="1" hidden="1" outlineLevel="4" x14ac:dyDescent="0.2">
      <c r="A89" s="344" t="s">
        <v>704</v>
      </c>
      <c r="B89" s="344" t="s">
        <v>703</v>
      </c>
      <c r="C89" s="344" t="s">
        <v>703</v>
      </c>
      <c r="D89" s="344" t="s">
        <v>1296</v>
      </c>
      <c r="E89" s="93" t="s">
        <v>1240</v>
      </c>
      <c r="F89" s="134"/>
      <c r="G89" s="134"/>
      <c r="H89" s="165">
        <f t="shared" si="31"/>
        <v>0</v>
      </c>
      <c r="I89" s="134"/>
      <c r="J89" s="134"/>
      <c r="K89" s="165">
        <f t="shared" si="32"/>
        <v>0</v>
      </c>
      <c r="L89" s="134"/>
      <c r="M89" s="134"/>
      <c r="N89" s="370">
        <f t="shared" si="33"/>
        <v>0</v>
      </c>
      <c r="O89" s="33"/>
      <c r="P89" s="6"/>
    </row>
    <row r="90" spans="1:16" s="15" customFormat="1" hidden="1" outlineLevel="4" x14ac:dyDescent="0.2">
      <c r="A90" s="344" t="s">
        <v>704</v>
      </c>
      <c r="B90" s="344" t="s">
        <v>703</v>
      </c>
      <c r="C90" s="344" t="s">
        <v>703</v>
      </c>
      <c r="D90" s="344" t="s">
        <v>1297</v>
      </c>
      <c r="E90" s="93" t="s">
        <v>1241</v>
      </c>
      <c r="F90" s="134"/>
      <c r="G90" s="134"/>
      <c r="H90" s="165">
        <f t="shared" ref="H90" si="34">F90+G90</f>
        <v>0</v>
      </c>
      <c r="I90" s="134"/>
      <c r="J90" s="134"/>
      <c r="K90" s="165">
        <f t="shared" ref="K90" si="35">I90+J90</f>
        <v>0</v>
      </c>
      <c r="L90" s="134"/>
      <c r="M90" s="134"/>
      <c r="N90" s="370">
        <f t="shared" ref="N90" si="36">L90+M90</f>
        <v>0</v>
      </c>
      <c r="O90" s="38"/>
      <c r="P90" s="6"/>
    </row>
    <row r="91" spans="1:16" s="15" customFormat="1" ht="24" hidden="1" customHeight="1" outlineLevel="4" x14ac:dyDescent="0.2">
      <c r="A91" s="344" t="s">
        <v>704</v>
      </c>
      <c r="B91" s="344" t="s">
        <v>703</v>
      </c>
      <c r="C91" s="344" t="s">
        <v>703</v>
      </c>
      <c r="D91" s="344" t="s">
        <v>1298</v>
      </c>
      <c r="E91" s="93" t="s">
        <v>1242</v>
      </c>
      <c r="F91" s="134"/>
      <c r="G91" s="134"/>
      <c r="H91" s="165">
        <f t="shared" si="31"/>
        <v>0</v>
      </c>
      <c r="I91" s="134"/>
      <c r="J91" s="134"/>
      <c r="K91" s="165">
        <f t="shared" si="32"/>
        <v>0</v>
      </c>
      <c r="L91" s="134"/>
      <c r="M91" s="134"/>
      <c r="N91" s="370">
        <f t="shared" si="33"/>
        <v>0</v>
      </c>
      <c r="O91" s="38"/>
      <c r="P91" s="6"/>
    </row>
    <row r="92" spans="1:16" s="15" customFormat="1" hidden="1" outlineLevel="4" x14ac:dyDescent="0.2">
      <c r="A92" s="344" t="s">
        <v>704</v>
      </c>
      <c r="B92" s="344" t="s">
        <v>703</v>
      </c>
      <c r="C92" s="344" t="s">
        <v>703</v>
      </c>
      <c r="D92" s="344" t="s">
        <v>1299</v>
      </c>
      <c r="E92" s="93" t="s">
        <v>1243</v>
      </c>
      <c r="F92" s="134"/>
      <c r="G92" s="134"/>
      <c r="H92" s="165">
        <f t="shared" si="31"/>
        <v>0</v>
      </c>
      <c r="I92" s="134"/>
      <c r="J92" s="134"/>
      <c r="K92" s="165">
        <f t="shared" si="32"/>
        <v>0</v>
      </c>
      <c r="L92" s="134"/>
      <c r="M92" s="134"/>
      <c r="N92" s="370">
        <f t="shared" si="33"/>
        <v>0</v>
      </c>
      <c r="O92" s="38"/>
      <c r="P92" s="6"/>
    </row>
    <row r="93" spans="1:16" s="15" customFormat="1" ht="22.5" hidden="1" outlineLevel="4" x14ac:dyDescent="0.2">
      <c r="A93" s="344" t="s">
        <v>704</v>
      </c>
      <c r="B93" s="344" t="s">
        <v>703</v>
      </c>
      <c r="C93" s="344" t="s">
        <v>703</v>
      </c>
      <c r="D93" s="344" t="s">
        <v>1300</v>
      </c>
      <c r="E93" s="93" t="s">
        <v>1244</v>
      </c>
      <c r="F93" s="134"/>
      <c r="G93" s="134"/>
      <c r="H93" s="165">
        <f t="shared" si="31"/>
        <v>0</v>
      </c>
      <c r="I93" s="134"/>
      <c r="J93" s="134"/>
      <c r="K93" s="165">
        <f t="shared" si="32"/>
        <v>0</v>
      </c>
      <c r="L93" s="134"/>
      <c r="M93" s="134"/>
      <c r="N93" s="370">
        <f t="shared" si="33"/>
        <v>0</v>
      </c>
      <c r="O93" s="38"/>
      <c r="P93" s="6"/>
    </row>
    <row r="94" spans="1:16" s="15" customFormat="1" hidden="1" outlineLevel="4" x14ac:dyDescent="0.2">
      <c r="A94" s="344" t="s">
        <v>704</v>
      </c>
      <c r="B94" s="344" t="s">
        <v>703</v>
      </c>
      <c r="C94" s="344" t="s">
        <v>703</v>
      </c>
      <c r="D94" s="344" t="s">
        <v>1301</v>
      </c>
      <c r="E94" s="93" t="s">
        <v>1245</v>
      </c>
      <c r="F94" s="134"/>
      <c r="G94" s="134"/>
      <c r="H94" s="165">
        <f t="shared" si="31"/>
        <v>0</v>
      </c>
      <c r="I94" s="134"/>
      <c r="J94" s="134"/>
      <c r="K94" s="165">
        <f t="shared" si="32"/>
        <v>0</v>
      </c>
      <c r="L94" s="134"/>
      <c r="M94" s="134"/>
      <c r="N94" s="370">
        <f t="shared" si="33"/>
        <v>0</v>
      </c>
      <c r="O94" s="38"/>
      <c r="P94" s="6"/>
    </row>
    <row r="95" spans="1:16" s="15" customFormat="1" hidden="1" outlineLevel="4" x14ac:dyDescent="0.2">
      <c r="A95" s="344" t="s">
        <v>704</v>
      </c>
      <c r="B95" s="344" t="s">
        <v>703</v>
      </c>
      <c r="C95" s="344" t="s">
        <v>703</v>
      </c>
      <c r="D95" s="344" t="s">
        <v>1302</v>
      </c>
      <c r="E95" s="93" t="s">
        <v>1246</v>
      </c>
      <c r="F95" s="134"/>
      <c r="G95" s="134"/>
      <c r="H95" s="165">
        <f t="shared" si="31"/>
        <v>0</v>
      </c>
      <c r="I95" s="134"/>
      <c r="J95" s="134"/>
      <c r="K95" s="165">
        <f t="shared" si="32"/>
        <v>0</v>
      </c>
      <c r="L95" s="134"/>
      <c r="M95" s="134"/>
      <c r="N95" s="370">
        <f t="shared" si="33"/>
        <v>0</v>
      </c>
      <c r="O95" s="38"/>
      <c r="P95" s="6"/>
    </row>
    <row r="96" spans="1:16" s="15" customFormat="1" hidden="1" outlineLevel="4" x14ac:dyDescent="0.2">
      <c r="A96" s="344" t="s">
        <v>704</v>
      </c>
      <c r="B96" s="344" t="s">
        <v>703</v>
      </c>
      <c r="C96" s="344" t="s">
        <v>703</v>
      </c>
      <c r="D96" s="344" t="s">
        <v>1303</v>
      </c>
      <c r="E96" s="93" t="s">
        <v>1247</v>
      </c>
      <c r="F96" s="134"/>
      <c r="G96" s="134"/>
      <c r="H96" s="165">
        <f t="shared" si="31"/>
        <v>0</v>
      </c>
      <c r="I96" s="134"/>
      <c r="J96" s="134"/>
      <c r="K96" s="165">
        <f t="shared" si="32"/>
        <v>0</v>
      </c>
      <c r="L96" s="134"/>
      <c r="M96" s="134"/>
      <c r="N96" s="370">
        <f t="shared" si="33"/>
        <v>0</v>
      </c>
      <c r="O96" s="38"/>
      <c r="P96" s="6"/>
    </row>
    <row r="97" spans="1:16" s="15" customFormat="1" ht="22.5" hidden="1" outlineLevel="4" x14ac:dyDescent="0.2">
      <c r="A97" s="344" t="s">
        <v>704</v>
      </c>
      <c r="B97" s="344" t="s">
        <v>703</v>
      </c>
      <c r="C97" s="344" t="s">
        <v>703</v>
      </c>
      <c r="D97" s="344" t="s">
        <v>1304</v>
      </c>
      <c r="E97" s="93" t="s">
        <v>1248</v>
      </c>
      <c r="F97" s="134"/>
      <c r="G97" s="134"/>
      <c r="H97" s="165">
        <f t="shared" si="31"/>
        <v>0</v>
      </c>
      <c r="I97" s="134"/>
      <c r="J97" s="134"/>
      <c r="K97" s="165">
        <f t="shared" si="32"/>
        <v>0</v>
      </c>
      <c r="L97" s="134"/>
      <c r="M97" s="134"/>
      <c r="N97" s="370">
        <f t="shared" si="33"/>
        <v>0</v>
      </c>
      <c r="O97" s="38"/>
      <c r="P97" s="6"/>
    </row>
    <row r="98" spans="1:16" s="15" customFormat="1" hidden="1" outlineLevel="4" x14ac:dyDescent="0.2">
      <c r="A98" s="344" t="s">
        <v>704</v>
      </c>
      <c r="B98" s="344" t="s">
        <v>703</v>
      </c>
      <c r="C98" s="344" t="s">
        <v>703</v>
      </c>
      <c r="D98" s="344" t="s">
        <v>1305</v>
      </c>
      <c r="E98" s="93" t="s">
        <v>1249</v>
      </c>
      <c r="F98" s="134"/>
      <c r="G98" s="134"/>
      <c r="H98" s="165">
        <f t="shared" si="31"/>
        <v>0</v>
      </c>
      <c r="I98" s="134"/>
      <c r="J98" s="134"/>
      <c r="K98" s="165">
        <f t="shared" si="32"/>
        <v>0</v>
      </c>
      <c r="L98" s="134"/>
      <c r="M98" s="134"/>
      <c r="N98" s="370">
        <f t="shared" si="33"/>
        <v>0</v>
      </c>
      <c r="O98" s="38"/>
      <c r="P98" s="6"/>
    </row>
    <row r="99" spans="1:16" s="15" customFormat="1" ht="22.5" hidden="1" outlineLevel="4" x14ac:dyDescent="0.2">
      <c r="A99" s="344" t="s">
        <v>704</v>
      </c>
      <c r="B99" s="344" t="s">
        <v>703</v>
      </c>
      <c r="C99" s="344" t="s">
        <v>703</v>
      </c>
      <c r="D99" s="344" t="s">
        <v>1306</v>
      </c>
      <c r="E99" s="93" t="s">
        <v>1250</v>
      </c>
      <c r="F99" s="134"/>
      <c r="G99" s="134"/>
      <c r="H99" s="165">
        <f t="shared" si="31"/>
        <v>0</v>
      </c>
      <c r="I99" s="134"/>
      <c r="J99" s="134"/>
      <c r="K99" s="165">
        <f t="shared" si="32"/>
        <v>0</v>
      </c>
      <c r="L99" s="134"/>
      <c r="M99" s="134"/>
      <c r="N99" s="370">
        <f t="shared" si="33"/>
        <v>0</v>
      </c>
      <c r="O99" s="38"/>
      <c r="P99" s="6"/>
    </row>
    <row r="100" spans="1:16" s="15" customFormat="1" ht="22.5" hidden="1" outlineLevel="4" x14ac:dyDescent="0.2">
      <c r="A100" s="344" t="s">
        <v>704</v>
      </c>
      <c r="B100" s="344" t="s">
        <v>703</v>
      </c>
      <c r="C100" s="344" t="s">
        <v>703</v>
      </c>
      <c r="D100" s="344" t="s">
        <v>1307</v>
      </c>
      <c r="E100" s="93" t="s">
        <v>1251</v>
      </c>
      <c r="F100" s="134"/>
      <c r="G100" s="134"/>
      <c r="H100" s="165">
        <f t="shared" si="31"/>
        <v>0</v>
      </c>
      <c r="I100" s="134"/>
      <c r="J100" s="134"/>
      <c r="K100" s="165">
        <f t="shared" si="32"/>
        <v>0</v>
      </c>
      <c r="L100" s="134"/>
      <c r="M100" s="134"/>
      <c r="N100" s="370">
        <f t="shared" si="33"/>
        <v>0</v>
      </c>
      <c r="O100" s="38"/>
      <c r="P100" s="6"/>
    </row>
    <row r="101" spans="1:16" s="15" customFormat="1" hidden="1" outlineLevel="4" x14ac:dyDescent="0.2">
      <c r="A101" s="344" t="s">
        <v>704</v>
      </c>
      <c r="B101" s="344" t="s">
        <v>703</v>
      </c>
      <c r="C101" s="344" t="s">
        <v>703</v>
      </c>
      <c r="D101" s="344" t="s">
        <v>1308</v>
      </c>
      <c r="E101" s="93" t="s">
        <v>1252</v>
      </c>
      <c r="F101" s="134"/>
      <c r="G101" s="134"/>
      <c r="H101" s="165">
        <f t="shared" si="31"/>
        <v>0</v>
      </c>
      <c r="I101" s="134"/>
      <c r="J101" s="134"/>
      <c r="K101" s="165">
        <f t="shared" si="32"/>
        <v>0</v>
      </c>
      <c r="L101" s="134"/>
      <c r="M101" s="134"/>
      <c r="N101" s="370">
        <f t="shared" si="33"/>
        <v>0</v>
      </c>
      <c r="O101" s="38"/>
      <c r="P101" s="6"/>
    </row>
    <row r="102" spans="1:16" s="15" customFormat="1" hidden="1" outlineLevel="4" x14ac:dyDescent="0.2">
      <c r="A102" s="344" t="s">
        <v>704</v>
      </c>
      <c r="B102" s="344" t="s">
        <v>703</v>
      </c>
      <c r="C102" s="344" t="s">
        <v>703</v>
      </c>
      <c r="D102" s="344" t="s">
        <v>1309</v>
      </c>
      <c r="E102" s="93" t="s">
        <v>1253</v>
      </c>
      <c r="F102" s="134"/>
      <c r="G102" s="134"/>
      <c r="H102" s="165">
        <f t="shared" si="31"/>
        <v>0</v>
      </c>
      <c r="I102" s="134"/>
      <c r="J102" s="134"/>
      <c r="K102" s="165">
        <f t="shared" si="32"/>
        <v>0</v>
      </c>
      <c r="L102" s="134"/>
      <c r="M102" s="134"/>
      <c r="N102" s="370">
        <f t="shared" si="33"/>
        <v>0</v>
      </c>
      <c r="O102" s="38"/>
      <c r="P102" s="6"/>
    </row>
    <row r="103" spans="1:16" s="15" customFormat="1" hidden="1" outlineLevel="4" x14ac:dyDescent="0.2">
      <c r="A103" s="344" t="s">
        <v>704</v>
      </c>
      <c r="B103" s="344" t="s">
        <v>703</v>
      </c>
      <c r="C103" s="344" t="s">
        <v>703</v>
      </c>
      <c r="D103" s="344" t="s">
        <v>1310</v>
      </c>
      <c r="E103" s="93" t="s">
        <v>1254</v>
      </c>
      <c r="F103" s="134"/>
      <c r="G103" s="134"/>
      <c r="H103" s="165">
        <f t="shared" si="31"/>
        <v>0</v>
      </c>
      <c r="I103" s="134"/>
      <c r="J103" s="134"/>
      <c r="K103" s="165">
        <f t="shared" si="32"/>
        <v>0</v>
      </c>
      <c r="L103" s="134"/>
      <c r="M103" s="134"/>
      <c r="N103" s="370">
        <f t="shared" si="33"/>
        <v>0</v>
      </c>
      <c r="O103" s="38"/>
      <c r="P103" s="6"/>
    </row>
    <row r="104" spans="1:16" s="15" customFormat="1" ht="22.5" hidden="1" outlineLevel="4" x14ac:dyDescent="0.2">
      <c r="A104" s="344" t="s">
        <v>704</v>
      </c>
      <c r="B104" s="344" t="s">
        <v>703</v>
      </c>
      <c r="C104" s="344" t="s">
        <v>703</v>
      </c>
      <c r="D104" s="344" t="s">
        <v>1311</v>
      </c>
      <c r="E104" s="93" t="s">
        <v>1255</v>
      </c>
      <c r="F104" s="134"/>
      <c r="G104" s="134"/>
      <c r="H104" s="165">
        <f t="shared" si="31"/>
        <v>0</v>
      </c>
      <c r="I104" s="134"/>
      <c r="J104" s="134"/>
      <c r="K104" s="165">
        <f t="shared" si="32"/>
        <v>0</v>
      </c>
      <c r="L104" s="134"/>
      <c r="M104" s="134"/>
      <c r="N104" s="370">
        <f t="shared" si="33"/>
        <v>0</v>
      </c>
      <c r="O104" s="38"/>
      <c r="P104" s="6"/>
    </row>
    <row r="105" spans="1:16" s="15" customFormat="1" hidden="1" outlineLevel="4" x14ac:dyDescent="0.2">
      <c r="A105" s="344" t="s">
        <v>704</v>
      </c>
      <c r="B105" s="344" t="s">
        <v>703</v>
      </c>
      <c r="C105" s="344" t="s">
        <v>703</v>
      </c>
      <c r="D105" s="344" t="s">
        <v>1312</v>
      </c>
      <c r="E105" s="93" t="s">
        <v>1256</v>
      </c>
      <c r="F105" s="134"/>
      <c r="G105" s="134"/>
      <c r="H105" s="165">
        <f t="shared" si="31"/>
        <v>0</v>
      </c>
      <c r="I105" s="134"/>
      <c r="J105" s="134"/>
      <c r="K105" s="165">
        <f t="shared" si="32"/>
        <v>0</v>
      </c>
      <c r="L105" s="134"/>
      <c r="M105" s="134"/>
      <c r="N105" s="370">
        <f t="shared" si="33"/>
        <v>0</v>
      </c>
      <c r="O105" s="38"/>
      <c r="P105" s="6"/>
    </row>
    <row r="106" spans="1:16" s="15" customFormat="1" hidden="1" outlineLevel="4" x14ac:dyDescent="0.2">
      <c r="A106" s="344" t="s">
        <v>704</v>
      </c>
      <c r="B106" s="344" t="s">
        <v>703</v>
      </c>
      <c r="C106" s="344" t="s">
        <v>703</v>
      </c>
      <c r="D106" s="344" t="s">
        <v>1313</v>
      </c>
      <c r="E106" s="93" t="s">
        <v>1257</v>
      </c>
      <c r="F106" s="134"/>
      <c r="G106" s="134"/>
      <c r="H106" s="165">
        <f t="shared" si="31"/>
        <v>0</v>
      </c>
      <c r="I106" s="134"/>
      <c r="J106" s="134"/>
      <c r="K106" s="165">
        <f t="shared" si="32"/>
        <v>0</v>
      </c>
      <c r="L106" s="134"/>
      <c r="M106" s="134"/>
      <c r="N106" s="370">
        <f t="shared" si="33"/>
        <v>0</v>
      </c>
      <c r="O106" s="38"/>
      <c r="P106" s="6"/>
    </row>
    <row r="107" spans="1:16" s="15" customFormat="1" hidden="1" outlineLevel="4" x14ac:dyDescent="0.2">
      <c r="A107" s="344" t="s">
        <v>704</v>
      </c>
      <c r="B107" s="344" t="s">
        <v>703</v>
      </c>
      <c r="C107" s="344" t="s">
        <v>703</v>
      </c>
      <c r="D107" s="344" t="s">
        <v>1314</v>
      </c>
      <c r="E107" s="93" t="s">
        <v>1258</v>
      </c>
      <c r="F107" s="134"/>
      <c r="G107" s="134"/>
      <c r="H107" s="165">
        <f t="shared" si="31"/>
        <v>0</v>
      </c>
      <c r="I107" s="134"/>
      <c r="J107" s="134"/>
      <c r="K107" s="165">
        <f t="shared" si="32"/>
        <v>0</v>
      </c>
      <c r="L107" s="134"/>
      <c r="M107" s="134"/>
      <c r="N107" s="370">
        <f t="shared" si="33"/>
        <v>0</v>
      </c>
      <c r="O107" s="33"/>
      <c r="P107" s="6"/>
    </row>
    <row r="108" spans="1:16" s="15" customFormat="1" ht="23.25" hidden="1" customHeight="1" outlineLevel="4" x14ac:dyDescent="0.2">
      <c r="A108" s="344" t="s">
        <v>704</v>
      </c>
      <c r="B108" s="344" t="s">
        <v>703</v>
      </c>
      <c r="C108" s="344" t="s">
        <v>703</v>
      </c>
      <c r="D108" s="344" t="s">
        <v>1315</v>
      </c>
      <c r="E108" s="93" t="s">
        <v>1259</v>
      </c>
      <c r="F108" s="134"/>
      <c r="G108" s="134"/>
      <c r="H108" s="165">
        <f t="shared" si="31"/>
        <v>0</v>
      </c>
      <c r="I108" s="134"/>
      <c r="J108" s="134"/>
      <c r="K108" s="165">
        <f t="shared" si="32"/>
        <v>0</v>
      </c>
      <c r="L108" s="134"/>
      <c r="M108" s="134"/>
      <c r="N108" s="370">
        <f t="shared" si="33"/>
        <v>0</v>
      </c>
      <c r="O108" s="44"/>
      <c r="P108" s="6"/>
    </row>
    <row r="109" spans="1:16" s="15" customFormat="1" ht="23.25" hidden="1" customHeight="1" outlineLevel="4" x14ac:dyDescent="0.2">
      <c r="A109" s="344" t="s">
        <v>704</v>
      </c>
      <c r="B109" s="344" t="s">
        <v>703</v>
      </c>
      <c r="C109" s="344" t="s">
        <v>703</v>
      </c>
      <c r="D109" s="344" t="s">
        <v>1316</v>
      </c>
      <c r="E109" s="93" t="s">
        <v>1260</v>
      </c>
      <c r="F109" s="134"/>
      <c r="G109" s="134"/>
      <c r="H109" s="165">
        <f t="shared" si="31"/>
        <v>0</v>
      </c>
      <c r="I109" s="134"/>
      <c r="J109" s="134"/>
      <c r="K109" s="165">
        <f t="shared" si="32"/>
        <v>0</v>
      </c>
      <c r="L109" s="134"/>
      <c r="M109" s="134"/>
      <c r="N109" s="370">
        <f t="shared" si="33"/>
        <v>0</v>
      </c>
      <c r="O109" s="38"/>
      <c r="P109" s="6"/>
    </row>
    <row r="110" spans="1:16" s="15" customFormat="1" hidden="1" outlineLevel="4" x14ac:dyDescent="0.2">
      <c r="A110" s="344" t="s">
        <v>704</v>
      </c>
      <c r="B110" s="344" t="s">
        <v>703</v>
      </c>
      <c r="C110" s="344" t="s">
        <v>703</v>
      </c>
      <c r="D110" s="344" t="s">
        <v>1317</v>
      </c>
      <c r="E110" s="93" t="s">
        <v>1261</v>
      </c>
      <c r="F110" s="134"/>
      <c r="G110" s="134"/>
      <c r="H110" s="165">
        <f t="shared" si="31"/>
        <v>0</v>
      </c>
      <c r="I110" s="134"/>
      <c r="J110" s="134"/>
      <c r="K110" s="165">
        <f t="shared" si="32"/>
        <v>0</v>
      </c>
      <c r="L110" s="134"/>
      <c r="M110" s="134"/>
      <c r="N110" s="370">
        <f t="shared" si="33"/>
        <v>0</v>
      </c>
      <c r="O110" s="38"/>
      <c r="P110" s="6"/>
    </row>
    <row r="111" spans="1:16" s="15" customFormat="1" hidden="1" outlineLevel="4" x14ac:dyDescent="0.2">
      <c r="A111" s="344" t="s">
        <v>704</v>
      </c>
      <c r="B111" s="344" t="s">
        <v>703</v>
      </c>
      <c r="C111" s="344" t="s">
        <v>703</v>
      </c>
      <c r="D111" s="344" t="s">
        <v>1318</v>
      </c>
      <c r="E111" s="93" t="s">
        <v>1262</v>
      </c>
      <c r="F111" s="134"/>
      <c r="G111" s="134"/>
      <c r="H111" s="165">
        <f t="shared" si="31"/>
        <v>0</v>
      </c>
      <c r="I111" s="134"/>
      <c r="J111" s="134"/>
      <c r="K111" s="165">
        <f t="shared" si="32"/>
        <v>0</v>
      </c>
      <c r="L111" s="134"/>
      <c r="M111" s="134"/>
      <c r="N111" s="370">
        <f t="shared" si="33"/>
        <v>0</v>
      </c>
      <c r="O111" s="38"/>
      <c r="P111" s="6"/>
    </row>
    <row r="112" spans="1:16" s="15" customFormat="1" ht="33.75" hidden="1" customHeight="1" outlineLevel="4" x14ac:dyDescent="0.2">
      <c r="A112" s="344" t="s">
        <v>704</v>
      </c>
      <c r="B112" s="344" t="s">
        <v>703</v>
      </c>
      <c r="C112" s="344" t="s">
        <v>703</v>
      </c>
      <c r="D112" s="344" t="s">
        <v>1319</v>
      </c>
      <c r="E112" s="93" t="s">
        <v>1263</v>
      </c>
      <c r="F112" s="134"/>
      <c r="G112" s="134"/>
      <c r="H112" s="165">
        <f t="shared" si="31"/>
        <v>0</v>
      </c>
      <c r="I112" s="134"/>
      <c r="J112" s="134"/>
      <c r="K112" s="165">
        <f t="shared" si="32"/>
        <v>0</v>
      </c>
      <c r="L112" s="134"/>
      <c r="M112" s="134"/>
      <c r="N112" s="370">
        <f t="shared" si="33"/>
        <v>0</v>
      </c>
      <c r="O112" s="33"/>
      <c r="P112" s="6"/>
    </row>
    <row r="113" spans="1:16" s="15" customFormat="1" ht="24.75" hidden="1" customHeight="1" outlineLevel="4" x14ac:dyDescent="0.2">
      <c r="A113" s="344" t="s">
        <v>704</v>
      </c>
      <c r="B113" s="344" t="s">
        <v>703</v>
      </c>
      <c r="C113" s="344" t="s">
        <v>703</v>
      </c>
      <c r="D113" s="344" t="s">
        <v>1320</v>
      </c>
      <c r="E113" s="93" t="s">
        <v>1264</v>
      </c>
      <c r="F113" s="134"/>
      <c r="G113" s="134"/>
      <c r="H113" s="165">
        <f t="shared" si="31"/>
        <v>0</v>
      </c>
      <c r="I113" s="134"/>
      <c r="J113" s="134"/>
      <c r="K113" s="165">
        <f t="shared" si="32"/>
        <v>0</v>
      </c>
      <c r="L113" s="134"/>
      <c r="M113" s="134"/>
      <c r="N113" s="370">
        <f t="shared" si="33"/>
        <v>0</v>
      </c>
      <c r="O113" s="44"/>
      <c r="P113" s="6"/>
    </row>
    <row r="114" spans="1:16" s="15" customFormat="1" ht="33.75" hidden="1" outlineLevel="4" x14ac:dyDescent="0.2">
      <c r="A114" s="344" t="s">
        <v>704</v>
      </c>
      <c r="B114" s="344" t="s">
        <v>703</v>
      </c>
      <c r="C114" s="344" t="s">
        <v>703</v>
      </c>
      <c r="D114" s="344" t="s">
        <v>1321</v>
      </c>
      <c r="E114" s="93" t="s">
        <v>1265</v>
      </c>
      <c r="F114" s="134"/>
      <c r="G114" s="134"/>
      <c r="H114" s="165">
        <f t="shared" si="31"/>
        <v>0</v>
      </c>
      <c r="I114" s="134"/>
      <c r="J114" s="134"/>
      <c r="K114" s="165">
        <f t="shared" si="32"/>
        <v>0</v>
      </c>
      <c r="L114" s="134"/>
      <c r="M114" s="134"/>
      <c r="N114" s="370">
        <f t="shared" si="33"/>
        <v>0</v>
      </c>
      <c r="O114" s="38"/>
      <c r="P114" s="6"/>
    </row>
    <row r="115" spans="1:16" s="15" customFormat="1" ht="22.5" hidden="1" outlineLevel="4" x14ac:dyDescent="0.2">
      <c r="A115" s="344" t="s">
        <v>704</v>
      </c>
      <c r="B115" s="344" t="s">
        <v>703</v>
      </c>
      <c r="C115" s="344" t="s">
        <v>703</v>
      </c>
      <c r="D115" s="344" t="s">
        <v>1322</v>
      </c>
      <c r="E115" s="93" t="s">
        <v>1266</v>
      </c>
      <c r="F115" s="134"/>
      <c r="G115" s="134"/>
      <c r="H115" s="165">
        <f t="shared" si="31"/>
        <v>0</v>
      </c>
      <c r="I115" s="134"/>
      <c r="J115" s="134"/>
      <c r="K115" s="165">
        <f t="shared" si="32"/>
        <v>0</v>
      </c>
      <c r="L115" s="134"/>
      <c r="M115" s="134"/>
      <c r="N115" s="370">
        <f t="shared" si="33"/>
        <v>0</v>
      </c>
      <c r="O115" s="38"/>
      <c r="P115" s="6"/>
    </row>
    <row r="116" spans="1:16" s="15" customFormat="1" hidden="1" outlineLevel="4" x14ac:dyDescent="0.2">
      <c r="A116" s="344" t="s">
        <v>704</v>
      </c>
      <c r="B116" s="344" t="s">
        <v>703</v>
      </c>
      <c r="C116" s="344" t="s">
        <v>703</v>
      </c>
      <c r="D116" s="344" t="s">
        <v>1323</v>
      </c>
      <c r="E116" s="93" t="s">
        <v>1267</v>
      </c>
      <c r="F116" s="134"/>
      <c r="G116" s="134"/>
      <c r="H116" s="165">
        <f t="shared" si="31"/>
        <v>0</v>
      </c>
      <c r="I116" s="134"/>
      <c r="J116" s="134"/>
      <c r="K116" s="165">
        <f t="shared" si="32"/>
        <v>0</v>
      </c>
      <c r="L116" s="134"/>
      <c r="M116" s="134"/>
      <c r="N116" s="370">
        <f t="shared" si="33"/>
        <v>0</v>
      </c>
      <c r="O116" s="38"/>
      <c r="P116" s="6"/>
    </row>
    <row r="117" spans="1:16" s="15" customFormat="1" hidden="1" outlineLevel="4" x14ac:dyDescent="0.2">
      <c r="A117" s="344" t="s">
        <v>704</v>
      </c>
      <c r="B117" s="344" t="s">
        <v>703</v>
      </c>
      <c r="C117" s="344" t="s">
        <v>703</v>
      </c>
      <c r="D117" s="344" t="s">
        <v>1324</v>
      </c>
      <c r="E117" s="93" t="s">
        <v>1268</v>
      </c>
      <c r="F117" s="134"/>
      <c r="G117" s="134"/>
      <c r="H117" s="165">
        <f t="shared" si="31"/>
        <v>0</v>
      </c>
      <c r="I117" s="134"/>
      <c r="J117" s="134"/>
      <c r="K117" s="165">
        <f t="shared" si="32"/>
        <v>0</v>
      </c>
      <c r="L117" s="134"/>
      <c r="M117" s="134"/>
      <c r="N117" s="370">
        <f t="shared" si="33"/>
        <v>0</v>
      </c>
      <c r="O117" s="38"/>
      <c r="P117" s="6"/>
    </row>
    <row r="118" spans="1:16" s="15" customFormat="1" hidden="1" outlineLevel="4" x14ac:dyDescent="0.2">
      <c r="A118" s="344" t="s">
        <v>704</v>
      </c>
      <c r="B118" s="344" t="s">
        <v>703</v>
      </c>
      <c r="C118" s="344" t="s">
        <v>703</v>
      </c>
      <c r="D118" s="344" t="s">
        <v>1325</v>
      </c>
      <c r="E118" s="93" t="s">
        <v>1269</v>
      </c>
      <c r="F118" s="134"/>
      <c r="G118" s="134"/>
      <c r="H118" s="165">
        <f t="shared" si="31"/>
        <v>0</v>
      </c>
      <c r="I118" s="134"/>
      <c r="J118" s="134"/>
      <c r="K118" s="165">
        <f t="shared" si="32"/>
        <v>0</v>
      </c>
      <c r="L118" s="134"/>
      <c r="M118" s="134"/>
      <c r="N118" s="370">
        <f t="shared" si="33"/>
        <v>0</v>
      </c>
      <c r="O118" s="38"/>
      <c r="P118" s="6"/>
    </row>
    <row r="119" spans="1:16" s="15" customFormat="1" ht="22.5" hidden="1" outlineLevel="4" x14ac:dyDescent="0.2">
      <c r="A119" s="344" t="s">
        <v>704</v>
      </c>
      <c r="B119" s="344" t="s">
        <v>703</v>
      </c>
      <c r="C119" s="344" t="s">
        <v>703</v>
      </c>
      <c r="D119" s="344" t="s">
        <v>1326</v>
      </c>
      <c r="E119" s="93" t="s">
        <v>1270</v>
      </c>
      <c r="F119" s="134"/>
      <c r="G119" s="134"/>
      <c r="H119" s="165">
        <f t="shared" si="31"/>
        <v>0</v>
      </c>
      <c r="I119" s="134"/>
      <c r="J119" s="134"/>
      <c r="K119" s="165">
        <f t="shared" si="32"/>
        <v>0</v>
      </c>
      <c r="L119" s="134"/>
      <c r="M119" s="134"/>
      <c r="N119" s="370">
        <f t="shared" si="33"/>
        <v>0</v>
      </c>
      <c r="O119" s="38"/>
      <c r="P119" s="6"/>
    </row>
    <row r="120" spans="1:16" s="15" customFormat="1" ht="22.5" hidden="1" outlineLevel="4" x14ac:dyDescent="0.2">
      <c r="A120" s="344" t="s">
        <v>704</v>
      </c>
      <c r="B120" s="344" t="s">
        <v>703</v>
      </c>
      <c r="C120" s="344" t="s">
        <v>703</v>
      </c>
      <c r="D120" s="344" t="s">
        <v>1327</v>
      </c>
      <c r="E120" s="93" t="s">
        <v>1271</v>
      </c>
      <c r="F120" s="134"/>
      <c r="G120" s="134"/>
      <c r="H120" s="165">
        <f t="shared" si="31"/>
        <v>0</v>
      </c>
      <c r="I120" s="134"/>
      <c r="J120" s="134"/>
      <c r="K120" s="165">
        <f t="shared" si="32"/>
        <v>0</v>
      </c>
      <c r="L120" s="134"/>
      <c r="M120" s="134"/>
      <c r="N120" s="370">
        <f t="shared" si="33"/>
        <v>0</v>
      </c>
      <c r="O120" s="38"/>
      <c r="P120" s="6"/>
    </row>
    <row r="121" spans="1:16" s="15" customFormat="1" hidden="1" outlineLevel="4" x14ac:dyDescent="0.2">
      <c r="A121" s="344" t="s">
        <v>704</v>
      </c>
      <c r="B121" s="344" t="s">
        <v>703</v>
      </c>
      <c r="C121" s="344" t="s">
        <v>703</v>
      </c>
      <c r="D121" s="344" t="s">
        <v>1328</v>
      </c>
      <c r="E121" s="93" t="s">
        <v>1272</v>
      </c>
      <c r="F121" s="134"/>
      <c r="G121" s="134"/>
      <c r="H121" s="165">
        <f t="shared" si="31"/>
        <v>0</v>
      </c>
      <c r="I121" s="134"/>
      <c r="J121" s="134"/>
      <c r="K121" s="165">
        <f t="shared" si="32"/>
        <v>0</v>
      </c>
      <c r="L121" s="134"/>
      <c r="M121" s="134"/>
      <c r="N121" s="370">
        <f t="shared" si="33"/>
        <v>0</v>
      </c>
      <c r="O121" s="38"/>
      <c r="P121" s="6"/>
    </row>
    <row r="122" spans="1:16" s="15" customFormat="1" hidden="1" outlineLevel="4" x14ac:dyDescent="0.2">
      <c r="A122" s="344" t="s">
        <v>704</v>
      </c>
      <c r="B122" s="344" t="s">
        <v>703</v>
      </c>
      <c r="C122" s="344" t="s">
        <v>703</v>
      </c>
      <c r="D122" s="344" t="s">
        <v>1329</v>
      </c>
      <c r="E122" s="93" t="s">
        <v>1273</v>
      </c>
      <c r="F122" s="134"/>
      <c r="G122" s="134"/>
      <c r="H122" s="165">
        <f t="shared" si="31"/>
        <v>0</v>
      </c>
      <c r="I122" s="134"/>
      <c r="J122" s="134"/>
      <c r="K122" s="165">
        <f t="shared" si="32"/>
        <v>0</v>
      </c>
      <c r="L122" s="134"/>
      <c r="M122" s="134"/>
      <c r="N122" s="370">
        <f t="shared" si="33"/>
        <v>0</v>
      </c>
      <c r="O122" s="38"/>
      <c r="P122" s="6"/>
    </row>
    <row r="123" spans="1:16" s="15" customFormat="1" hidden="1" outlineLevel="4" x14ac:dyDescent="0.2">
      <c r="A123" s="344" t="s">
        <v>704</v>
      </c>
      <c r="B123" s="344" t="s">
        <v>703</v>
      </c>
      <c r="C123" s="344" t="s">
        <v>703</v>
      </c>
      <c r="D123" s="344" t="s">
        <v>1330</v>
      </c>
      <c r="E123" s="93" t="s">
        <v>1274</v>
      </c>
      <c r="F123" s="134"/>
      <c r="G123" s="134"/>
      <c r="H123" s="165">
        <f t="shared" si="31"/>
        <v>0</v>
      </c>
      <c r="I123" s="134"/>
      <c r="J123" s="134"/>
      <c r="K123" s="165">
        <f t="shared" si="32"/>
        <v>0</v>
      </c>
      <c r="L123" s="134"/>
      <c r="M123" s="134"/>
      <c r="N123" s="370">
        <f t="shared" si="33"/>
        <v>0</v>
      </c>
      <c r="O123" s="33"/>
      <c r="P123" s="6"/>
    </row>
    <row r="124" spans="1:16" s="15" customFormat="1" ht="22.5" hidden="1" outlineLevel="4" x14ac:dyDescent="0.2">
      <c r="A124" s="344" t="s">
        <v>704</v>
      </c>
      <c r="B124" s="344" t="s">
        <v>703</v>
      </c>
      <c r="C124" s="344" t="s">
        <v>703</v>
      </c>
      <c r="D124" s="344" t="s">
        <v>1331</v>
      </c>
      <c r="E124" s="93" t="s">
        <v>1275</v>
      </c>
      <c r="F124" s="134"/>
      <c r="G124" s="134"/>
      <c r="H124" s="165">
        <f t="shared" si="31"/>
        <v>0</v>
      </c>
      <c r="I124" s="134"/>
      <c r="J124" s="134"/>
      <c r="K124" s="165">
        <f t="shared" si="32"/>
        <v>0</v>
      </c>
      <c r="L124" s="134"/>
      <c r="M124" s="134"/>
      <c r="N124" s="370">
        <f t="shared" si="33"/>
        <v>0</v>
      </c>
      <c r="O124" s="38"/>
      <c r="P124" s="6"/>
    </row>
    <row r="125" spans="1:16" s="15" customFormat="1" ht="24" hidden="1" customHeight="1" outlineLevel="4" x14ac:dyDescent="0.2">
      <c r="A125" s="344" t="s">
        <v>704</v>
      </c>
      <c r="B125" s="344" t="s">
        <v>703</v>
      </c>
      <c r="C125" s="344" t="s">
        <v>703</v>
      </c>
      <c r="D125" s="344" t="s">
        <v>1332</v>
      </c>
      <c r="E125" s="93" t="s">
        <v>1276</v>
      </c>
      <c r="F125" s="134"/>
      <c r="G125" s="134"/>
      <c r="H125" s="165">
        <f t="shared" si="31"/>
        <v>0</v>
      </c>
      <c r="I125" s="134"/>
      <c r="J125" s="134"/>
      <c r="K125" s="165">
        <f t="shared" si="32"/>
        <v>0</v>
      </c>
      <c r="L125" s="134"/>
      <c r="M125" s="134"/>
      <c r="N125" s="370">
        <f t="shared" si="33"/>
        <v>0</v>
      </c>
      <c r="O125" s="38"/>
      <c r="P125" s="6"/>
    </row>
    <row r="126" spans="1:16" s="15" customFormat="1" hidden="1" outlineLevel="4" x14ac:dyDescent="0.2">
      <c r="A126" s="344" t="s">
        <v>704</v>
      </c>
      <c r="B126" s="344" t="s">
        <v>703</v>
      </c>
      <c r="C126" s="344" t="s">
        <v>703</v>
      </c>
      <c r="D126" s="344" t="s">
        <v>1333</v>
      </c>
      <c r="E126" s="93" t="s">
        <v>1277</v>
      </c>
      <c r="F126" s="134"/>
      <c r="G126" s="134"/>
      <c r="H126" s="165">
        <f t="shared" si="31"/>
        <v>0</v>
      </c>
      <c r="I126" s="134"/>
      <c r="J126" s="134"/>
      <c r="K126" s="165">
        <f t="shared" si="32"/>
        <v>0</v>
      </c>
      <c r="L126" s="134"/>
      <c r="M126" s="134"/>
      <c r="N126" s="370">
        <f t="shared" si="33"/>
        <v>0</v>
      </c>
      <c r="O126" s="38"/>
      <c r="P126" s="6"/>
    </row>
    <row r="127" spans="1:16" s="15" customFormat="1" hidden="1" outlineLevel="4" x14ac:dyDescent="0.2">
      <c r="A127" s="344" t="s">
        <v>704</v>
      </c>
      <c r="B127" s="344" t="s">
        <v>703</v>
      </c>
      <c r="C127" s="344" t="s">
        <v>703</v>
      </c>
      <c r="D127" s="344" t="s">
        <v>1334</v>
      </c>
      <c r="E127" s="93" t="s">
        <v>1278</v>
      </c>
      <c r="F127" s="134"/>
      <c r="G127" s="134"/>
      <c r="H127" s="165">
        <f t="shared" si="31"/>
        <v>0</v>
      </c>
      <c r="I127" s="134"/>
      <c r="J127" s="134"/>
      <c r="K127" s="165">
        <f t="shared" si="32"/>
        <v>0</v>
      </c>
      <c r="L127" s="134"/>
      <c r="M127" s="134"/>
      <c r="N127" s="370">
        <f t="shared" si="33"/>
        <v>0</v>
      </c>
      <c r="O127" s="38"/>
      <c r="P127" s="6"/>
    </row>
    <row r="128" spans="1:16" s="15" customFormat="1" ht="24.75" hidden="1" customHeight="1" outlineLevel="4" x14ac:dyDescent="0.2">
      <c r="A128" s="344" t="s">
        <v>704</v>
      </c>
      <c r="B128" s="344" t="s">
        <v>703</v>
      </c>
      <c r="C128" s="344" t="s">
        <v>703</v>
      </c>
      <c r="D128" s="344" t="s">
        <v>1335</v>
      </c>
      <c r="E128" s="93" t="s">
        <v>1279</v>
      </c>
      <c r="F128" s="134"/>
      <c r="G128" s="134"/>
      <c r="H128" s="165">
        <f t="shared" si="31"/>
        <v>0</v>
      </c>
      <c r="I128" s="134"/>
      <c r="J128" s="134"/>
      <c r="K128" s="165">
        <f t="shared" si="32"/>
        <v>0</v>
      </c>
      <c r="L128" s="134"/>
      <c r="M128" s="134"/>
      <c r="N128" s="370">
        <f t="shared" si="33"/>
        <v>0</v>
      </c>
      <c r="O128" s="33"/>
      <c r="P128" s="6"/>
    </row>
    <row r="129" spans="1:16" s="15" customFormat="1" hidden="1" outlineLevel="4" x14ac:dyDescent="0.2">
      <c r="A129" s="344" t="s">
        <v>704</v>
      </c>
      <c r="B129" s="344" t="s">
        <v>703</v>
      </c>
      <c r="C129" s="344" t="s">
        <v>703</v>
      </c>
      <c r="D129" s="344" t="s">
        <v>1336</v>
      </c>
      <c r="E129" s="93" t="s">
        <v>1280</v>
      </c>
      <c r="F129" s="134"/>
      <c r="G129" s="134"/>
      <c r="H129" s="165">
        <f t="shared" si="31"/>
        <v>0</v>
      </c>
      <c r="I129" s="134"/>
      <c r="J129" s="134"/>
      <c r="K129" s="165">
        <f t="shared" si="32"/>
        <v>0</v>
      </c>
      <c r="L129" s="134"/>
      <c r="M129" s="134"/>
      <c r="N129" s="370">
        <f t="shared" si="33"/>
        <v>0</v>
      </c>
      <c r="O129" s="44"/>
      <c r="P129" s="6"/>
    </row>
    <row r="130" spans="1:16" s="15" customFormat="1" hidden="1" outlineLevel="4" x14ac:dyDescent="0.2">
      <c r="A130" s="344" t="s">
        <v>704</v>
      </c>
      <c r="B130" s="344" t="s">
        <v>703</v>
      </c>
      <c r="C130" s="344" t="s">
        <v>703</v>
      </c>
      <c r="D130" s="344" t="s">
        <v>1337</v>
      </c>
      <c r="E130" s="93" t="s">
        <v>1281</v>
      </c>
      <c r="F130" s="134"/>
      <c r="G130" s="134"/>
      <c r="H130" s="165">
        <f t="shared" si="31"/>
        <v>0</v>
      </c>
      <c r="I130" s="134"/>
      <c r="J130" s="134"/>
      <c r="K130" s="165">
        <f t="shared" si="32"/>
        <v>0</v>
      </c>
      <c r="L130" s="134"/>
      <c r="M130" s="134"/>
      <c r="N130" s="370">
        <f t="shared" si="33"/>
        <v>0</v>
      </c>
      <c r="O130" s="38"/>
      <c r="P130" s="6"/>
    </row>
    <row r="131" spans="1:16" s="15" customFormat="1" ht="22.5" hidden="1" customHeight="1" outlineLevel="4" x14ac:dyDescent="0.2">
      <c r="A131" s="344" t="s">
        <v>704</v>
      </c>
      <c r="B131" s="344" t="s">
        <v>703</v>
      </c>
      <c r="C131" s="344" t="s">
        <v>703</v>
      </c>
      <c r="D131" s="344" t="s">
        <v>1338</v>
      </c>
      <c r="E131" s="93" t="s">
        <v>1282</v>
      </c>
      <c r="F131" s="134"/>
      <c r="G131" s="134"/>
      <c r="H131" s="165">
        <f t="shared" si="31"/>
        <v>0</v>
      </c>
      <c r="I131" s="134"/>
      <c r="J131" s="134"/>
      <c r="K131" s="165">
        <f t="shared" si="32"/>
        <v>0</v>
      </c>
      <c r="L131" s="134"/>
      <c r="M131" s="134"/>
      <c r="N131" s="370">
        <f t="shared" si="33"/>
        <v>0</v>
      </c>
      <c r="O131" s="38"/>
      <c r="P131" s="6"/>
    </row>
    <row r="132" spans="1:16" s="15" customFormat="1" hidden="1" outlineLevel="4" x14ac:dyDescent="0.2">
      <c r="A132" s="344" t="s">
        <v>704</v>
      </c>
      <c r="B132" s="344" t="s">
        <v>703</v>
      </c>
      <c r="C132" s="344" t="s">
        <v>703</v>
      </c>
      <c r="D132" s="344" t="s">
        <v>1339</v>
      </c>
      <c r="E132" s="93" t="s">
        <v>1283</v>
      </c>
      <c r="F132" s="134"/>
      <c r="G132" s="134"/>
      <c r="H132" s="165">
        <f t="shared" si="31"/>
        <v>0</v>
      </c>
      <c r="I132" s="134"/>
      <c r="J132" s="134"/>
      <c r="K132" s="165">
        <f t="shared" si="32"/>
        <v>0</v>
      </c>
      <c r="L132" s="134"/>
      <c r="M132" s="134"/>
      <c r="N132" s="370">
        <f t="shared" si="33"/>
        <v>0</v>
      </c>
      <c r="O132" s="38"/>
      <c r="P132" s="6"/>
    </row>
    <row r="133" spans="1:16" s="15" customFormat="1" ht="22.5" hidden="1" outlineLevel="4" x14ac:dyDescent="0.2">
      <c r="A133" s="344" t="s">
        <v>704</v>
      </c>
      <c r="B133" s="344" t="s">
        <v>703</v>
      </c>
      <c r="C133" s="344" t="s">
        <v>703</v>
      </c>
      <c r="D133" s="344" t="s">
        <v>1340</v>
      </c>
      <c r="E133" s="93" t="s">
        <v>1284</v>
      </c>
      <c r="F133" s="134"/>
      <c r="G133" s="134"/>
      <c r="H133" s="165">
        <f t="shared" si="31"/>
        <v>0</v>
      </c>
      <c r="I133" s="134"/>
      <c r="J133" s="134"/>
      <c r="K133" s="165">
        <f t="shared" si="32"/>
        <v>0</v>
      </c>
      <c r="L133" s="134"/>
      <c r="M133" s="134"/>
      <c r="N133" s="370">
        <f t="shared" si="33"/>
        <v>0</v>
      </c>
      <c r="O133" s="38"/>
      <c r="P133" s="6"/>
    </row>
    <row r="134" spans="1:16" s="15" customFormat="1" hidden="1" outlineLevel="4" x14ac:dyDescent="0.2">
      <c r="A134" s="344" t="s">
        <v>704</v>
      </c>
      <c r="B134" s="344" t="s">
        <v>703</v>
      </c>
      <c r="C134" s="344" t="s">
        <v>703</v>
      </c>
      <c r="D134" s="344" t="s">
        <v>1341</v>
      </c>
      <c r="E134" s="93" t="s">
        <v>1285</v>
      </c>
      <c r="F134" s="134"/>
      <c r="G134" s="134"/>
      <c r="H134" s="165">
        <f t="shared" si="31"/>
        <v>0</v>
      </c>
      <c r="I134" s="134"/>
      <c r="J134" s="134"/>
      <c r="K134" s="165">
        <f t="shared" si="32"/>
        <v>0</v>
      </c>
      <c r="L134" s="134"/>
      <c r="M134" s="134"/>
      <c r="N134" s="370">
        <f t="shared" si="33"/>
        <v>0</v>
      </c>
      <c r="O134" s="38"/>
      <c r="P134" s="6"/>
    </row>
    <row r="135" spans="1:16" s="15" customFormat="1" ht="22.5" hidden="1" customHeight="1" outlineLevel="4" x14ac:dyDescent="0.2">
      <c r="A135" s="344" t="s">
        <v>704</v>
      </c>
      <c r="B135" s="344" t="s">
        <v>703</v>
      </c>
      <c r="C135" s="344" t="s">
        <v>703</v>
      </c>
      <c r="D135" s="344" t="s">
        <v>1342</v>
      </c>
      <c r="E135" s="93" t="s">
        <v>1286</v>
      </c>
      <c r="F135" s="134"/>
      <c r="G135" s="134"/>
      <c r="H135" s="165">
        <f t="shared" si="31"/>
        <v>0</v>
      </c>
      <c r="I135" s="134"/>
      <c r="J135" s="134"/>
      <c r="K135" s="165">
        <f t="shared" si="32"/>
        <v>0</v>
      </c>
      <c r="L135" s="134"/>
      <c r="M135" s="134"/>
      <c r="N135" s="370">
        <f t="shared" si="33"/>
        <v>0</v>
      </c>
      <c r="O135" s="38"/>
      <c r="P135" s="6"/>
    </row>
    <row r="136" spans="1:16" s="15" customFormat="1" hidden="1" outlineLevel="4" x14ac:dyDescent="0.2">
      <c r="A136" s="344" t="s">
        <v>704</v>
      </c>
      <c r="B136" s="344" t="s">
        <v>703</v>
      </c>
      <c r="C136" s="344" t="s">
        <v>703</v>
      </c>
      <c r="D136" s="344" t="s">
        <v>1343</v>
      </c>
      <c r="E136" s="93" t="s">
        <v>1287</v>
      </c>
      <c r="F136" s="134"/>
      <c r="G136" s="134"/>
      <c r="H136" s="165">
        <f t="shared" si="31"/>
        <v>0</v>
      </c>
      <c r="I136" s="134"/>
      <c r="J136" s="134"/>
      <c r="K136" s="165">
        <f t="shared" si="32"/>
        <v>0</v>
      </c>
      <c r="L136" s="134"/>
      <c r="M136" s="134"/>
      <c r="N136" s="370">
        <f t="shared" si="33"/>
        <v>0</v>
      </c>
      <c r="O136" s="38"/>
      <c r="P136" s="6"/>
    </row>
    <row r="137" spans="1:16" s="15" customFormat="1" hidden="1" outlineLevel="4" x14ac:dyDescent="0.2">
      <c r="A137" s="344" t="s">
        <v>704</v>
      </c>
      <c r="B137" s="344" t="s">
        <v>703</v>
      </c>
      <c r="C137" s="344" t="s">
        <v>703</v>
      </c>
      <c r="D137" s="344" t="s">
        <v>1344</v>
      </c>
      <c r="E137" s="93" t="s">
        <v>1288</v>
      </c>
      <c r="F137" s="134"/>
      <c r="G137" s="134"/>
      <c r="H137" s="165">
        <f t="shared" si="31"/>
        <v>0</v>
      </c>
      <c r="I137" s="134"/>
      <c r="J137" s="134"/>
      <c r="K137" s="165">
        <f t="shared" si="32"/>
        <v>0</v>
      </c>
      <c r="L137" s="134"/>
      <c r="M137" s="134"/>
      <c r="N137" s="370">
        <f t="shared" si="33"/>
        <v>0</v>
      </c>
      <c r="O137" s="38"/>
      <c r="P137" s="6"/>
    </row>
    <row r="138" spans="1:16" s="15" customFormat="1" ht="22.5" hidden="1" outlineLevel="4" x14ac:dyDescent="0.2">
      <c r="A138" s="344" t="s">
        <v>704</v>
      </c>
      <c r="B138" s="344" t="s">
        <v>703</v>
      </c>
      <c r="C138" s="344" t="s">
        <v>703</v>
      </c>
      <c r="D138" s="344" t="s">
        <v>1345</v>
      </c>
      <c r="E138" s="93" t="s">
        <v>1289</v>
      </c>
      <c r="F138" s="134"/>
      <c r="G138" s="134"/>
      <c r="H138" s="165">
        <f t="shared" si="31"/>
        <v>0</v>
      </c>
      <c r="I138" s="134"/>
      <c r="J138" s="134"/>
      <c r="K138" s="165">
        <f t="shared" si="32"/>
        <v>0</v>
      </c>
      <c r="L138" s="134"/>
      <c r="M138" s="134"/>
      <c r="N138" s="370">
        <f t="shared" si="33"/>
        <v>0</v>
      </c>
      <c r="O138" s="38"/>
      <c r="P138" s="6"/>
    </row>
    <row r="139" spans="1:16" s="15" customFormat="1" hidden="1" outlineLevel="4" x14ac:dyDescent="0.2">
      <c r="A139" s="344" t="s">
        <v>704</v>
      </c>
      <c r="B139" s="344" t="s">
        <v>703</v>
      </c>
      <c r="C139" s="344" t="s">
        <v>703</v>
      </c>
      <c r="D139" s="344" t="s">
        <v>1346</v>
      </c>
      <c r="E139" s="93" t="s">
        <v>1290</v>
      </c>
      <c r="F139" s="134"/>
      <c r="G139" s="134"/>
      <c r="H139" s="165">
        <f t="shared" si="31"/>
        <v>0</v>
      </c>
      <c r="I139" s="134"/>
      <c r="J139" s="134"/>
      <c r="K139" s="165">
        <f t="shared" si="32"/>
        <v>0</v>
      </c>
      <c r="L139" s="134"/>
      <c r="M139" s="134"/>
      <c r="N139" s="370">
        <f t="shared" si="33"/>
        <v>0</v>
      </c>
      <c r="O139" s="38"/>
      <c r="P139" s="6"/>
    </row>
    <row r="140" spans="1:16" s="15" customFormat="1" ht="22.5" hidden="1" outlineLevel="4" x14ac:dyDescent="0.2">
      <c r="A140" s="344" t="s">
        <v>704</v>
      </c>
      <c r="B140" s="344" t="s">
        <v>703</v>
      </c>
      <c r="C140" s="344" t="s">
        <v>703</v>
      </c>
      <c r="D140" s="344" t="s">
        <v>1347</v>
      </c>
      <c r="E140" s="93" t="s">
        <v>1291</v>
      </c>
      <c r="F140" s="134"/>
      <c r="G140" s="134"/>
      <c r="H140" s="165">
        <f t="shared" si="31"/>
        <v>0</v>
      </c>
      <c r="I140" s="134"/>
      <c r="J140" s="134"/>
      <c r="K140" s="165">
        <f t="shared" si="32"/>
        <v>0</v>
      </c>
      <c r="L140" s="134"/>
      <c r="M140" s="134"/>
      <c r="N140" s="370">
        <f t="shared" si="33"/>
        <v>0</v>
      </c>
      <c r="O140" s="38"/>
      <c r="P140" s="6"/>
    </row>
    <row r="141" spans="1:16" s="15" customFormat="1" ht="24" hidden="1" customHeight="1" outlineLevel="4" x14ac:dyDescent="0.2">
      <c r="A141" s="344" t="s">
        <v>704</v>
      </c>
      <c r="B141" s="344" t="s">
        <v>703</v>
      </c>
      <c r="C141" s="344" t="s">
        <v>703</v>
      </c>
      <c r="D141" s="344" t="s">
        <v>1348</v>
      </c>
      <c r="E141" s="93" t="s">
        <v>1292</v>
      </c>
      <c r="F141" s="134"/>
      <c r="G141" s="134"/>
      <c r="H141" s="165">
        <f t="shared" si="31"/>
        <v>0</v>
      </c>
      <c r="I141" s="134"/>
      <c r="J141" s="134"/>
      <c r="K141" s="165">
        <f t="shared" si="32"/>
        <v>0</v>
      </c>
      <c r="L141" s="134"/>
      <c r="M141" s="134"/>
      <c r="N141" s="370">
        <f t="shared" si="33"/>
        <v>0</v>
      </c>
      <c r="O141" s="38"/>
      <c r="P141" s="6"/>
    </row>
    <row r="142" spans="1:16" s="15" customFormat="1" hidden="1" outlineLevel="4" x14ac:dyDescent="0.2">
      <c r="A142" s="344" t="s">
        <v>704</v>
      </c>
      <c r="B142" s="344" t="s">
        <v>703</v>
      </c>
      <c r="C142" s="344" t="s">
        <v>703</v>
      </c>
      <c r="D142" s="344" t="s">
        <v>1349</v>
      </c>
      <c r="E142" s="93" t="s">
        <v>1293</v>
      </c>
      <c r="F142" s="134"/>
      <c r="G142" s="134"/>
      <c r="H142" s="165">
        <f t="shared" si="31"/>
        <v>0</v>
      </c>
      <c r="I142" s="134"/>
      <c r="J142" s="134"/>
      <c r="K142" s="165">
        <f t="shared" si="32"/>
        <v>0</v>
      </c>
      <c r="L142" s="134"/>
      <c r="M142" s="134"/>
      <c r="N142" s="370">
        <f t="shared" si="33"/>
        <v>0</v>
      </c>
      <c r="O142" s="38"/>
      <c r="P142" s="6"/>
    </row>
    <row r="143" spans="1:16" s="15" customFormat="1" ht="22.5" hidden="1" outlineLevel="4" x14ac:dyDescent="0.2">
      <c r="A143" s="344" t="s">
        <v>704</v>
      </c>
      <c r="B143" s="344" t="s">
        <v>703</v>
      </c>
      <c r="C143" s="344" t="s">
        <v>703</v>
      </c>
      <c r="D143" s="344" t="s">
        <v>1350</v>
      </c>
      <c r="E143" s="93" t="s">
        <v>1294</v>
      </c>
      <c r="F143" s="134"/>
      <c r="G143" s="134"/>
      <c r="H143" s="165">
        <f t="shared" si="31"/>
        <v>0</v>
      </c>
      <c r="I143" s="134"/>
      <c r="J143" s="134"/>
      <c r="K143" s="165">
        <f t="shared" si="32"/>
        <v>0</v>
      </c>
      <c r="L143" s="134"/>
      <c r="M143" s="134"/>
      <c r="N143" s="370">
        <f t="shared" si="33"/>
        <v>0</v>
      </c>
      <c r="O143" s="38"/>
      <c r="P143" s="6"/>
    </row>
    <row r="144" spans="1:16" s="15" customFormat="1" ht="22.5" hidden="1" outlineLevel="4" x14ac:dyDescent="0.2">
      <c r="A144" s="344" t="s">
        <v>704</v>
      </c>
      <c r="B144" s="344" t="s">
        <v>703</v>
      </c>
      <c r="C144" s="344" t="s">
        <v>703</v>
      </c>
      <c r="D144" s="344" t="s">
        <v>1351</v>
      </c>
      <c r="E144" s="93" t="s">
        <v>1295</v>
      </c>
      <c r="F144" s="134"/>
      <c r="G144" s="134"/>
      <c r="H144" s="165">
        <f t="shared" si="31"/>
        <v>0</v>
      </c>
      <c r="I144" s="134"/>
      <c r="J144" s="134"/>
      <c r="K144" s="165">
        <f t="shared" si="32"/>
        <v>0</v>
      </c>
      <c r="L144" s="134"/>
      <c r="M144" s="134"/>
      <c r="N144" s="370">
        <f t="shared" si="33"/>
        <v>0</v>
      </c>
      <c r="O144" s="38"/>
      <c r="P144" s="6"/>
    </row>
    <row r="145" spans="1:16" s="15" customFormat="1" hidden="1" outlineLevel="4" x14ac:dyDescent="0.2">
      <c r="A145" s="344" t="s">
        <v>704</v>
      </c>
      <c r="B145" s="344" t="s">
        <v>703</v>
      </c>
      <c r="C145" s="344" t="s">
        <v>703</v>
      </c>
      <c r="D145" s="344" t="s">
        <v>1352</v>
      </c>
      <c r="E145" s="93" t="s">
        <v>1423</v>
      </c>
      <c r="F145" s="134"/>
      <c r="G145" s="134"/>
      <c r="H145" s="165">
        <f t="shared" si="31"/>
        <v>0</v>
      </c>
      <c r="I145" s="134"/>
      <c r="J145" s="134"/>
      <c r="K145" s="165">
        <f t="shared" si="32"/>
        <v>0</v>
      </c>
      <c r="L145" s="134"/>
      <c r="M145" s="134"/>
      <c r="N145" s="370">
        <f t="shared" si="33"/>
        <v>0</v>
      </c>
      <c r="O145" s="38"/>
      <c r="P145" s="6"/>
    </row>
    <row r="146" spans="1:16" s="15" customFormat="1" hidden="1" outlineLevel="4" x14ac:dyDescent="0.2">
      <c r="A146" s="344" t="s">
        <v>704</v>
      </c>
      <c r="B146" s="344" t="s">
        <v>703</v>
      </c>
      <c r="C146" s="344" t="s">
        <v>703</v>
      </c>
      <c r="D146" s="344" t="s">
        <v>1353</v>
      </c>
      <c r="E146" s="93" t="s">
        <v>1424</v>
      </c>
      <c r="F146" s="134"/>
      <c r="G146" s="134"/>
      <c r="H146" s="165">
        <f t="shared" si="31"/>
        <v>0</v>
      </c>
      <c r="I146" s="134"/>
      <c r="J146" s="134"/>
      <c r="K146" s="165">
        <f t="shared" si="32"/>
        <v>0</v>
      </c>
      <c r="L146" s="134"/>
      <c r="M146" s="134"/>
      <c r="N146" s="370">
        <f t="shared" si="33"/>
        <v>0</v>
      </c>
      <c r="O146" s="33"/>
      <c r="P146" s="6"/>
    </row>
    <row r="147" spans="1:16" s="15" customFormat="1" hidden="1" outlineLevel="4" x14ac:dyDescent="0.2">
      <c r="A147" s="344" t="s">
        <v>704</v>
      </c>
      <c r="B147" s="344" t="s">
        <v>703</v>
      </c>
      <c r="C147" s="344" t="s">
        <v>703</v>
      </c>
      <c r="D147" s="344" t="s">
        <v>1354</v>
      </c>
      <c r="E147" s="93" t="s">
        <v>1425</v>
      </c>
      <c r="F147" s="134"/>
      <c r="G147" s="134"/>
      <c r="H147" s="165">
        <f t="shared" si="31"/>
        <v>0</v>
      </c>
      <c r="I147" s="134"/>
      <c r="J147" s="134"/>
      <c r="K147" s="165">
        <f t="shared" si="32"/>
        <v>0</v>
      </c>
      <c r="L147" s="134"/>
      <c r="M147" s="134"/>
      <c r="N147" s="370">
        <f t="shared" si="33"/>
        <v>0</v>
      </c>
      <c r="O147" s="33"/>
      <c r="P147" s="6"/>
    </row>
    <row r="148" spans="1:16" s="15" customFormat="1" ht="24" hidden="1" customHeight="1" outlineLevel="4" x14ac:dyDescent="0.2">
      <c r="A148" s="344" t="s">
        <v>704</v>
      </c>
      <c r="B148" s="344" t="s">
        <v>703</v>
      </c>
      <c r="C148" s="344" t="s">
        <v>703</v>
      </c>
      <c r="D148" s="344" t="s">
        <v>1355</v>
      </c>
      <c r="E148" s="93" t="s">
        <v>1426</v>
      </c>
      <c r="F148" s="134"/>
      <c r="G148" s="134"/>
      <c r="H148" s="165">
        <f t="shared" ref="H148:H225" si="37">F148+G148</f>
        <v>0</v>
      </c>
      <c r="I148" s="134"/>
      <c r="J148" s="134"/>
      <c r="K148" s="165">
        <f t="shared" ref="K148:K225" si="38">I148+J148</f>
        <v>0</v>
      </c>
      <c r="L148" s="134"/>
      <c r="M148" s="134"/>
      <c r="N148" s="370">
        <f t="shared" ref="N148:N225" si="39">L148+M148</f>
        <v>0</v>
      </c>
      <c r="O148" s="44"/>
      <c r="P148" s="6"/>
    </row>
    <row r="149" spans="1:16" s="15" customFormat="1" hidden="1" outlineLevel="4" x14ac:dyDescent="0.2">
      <c r="A149" s="344" t="s">
        <v>704</v>
      </c>
      <c r="B149" s="344" t="s">
        <v>703</v>
      </c>
      <c r="C149" s="344" t="s">
        <v>703</v>
      </c>
      <c r="D149" s="344" t="s">
        <v>1356</v>
      </c>
      <c r="E149" s="93" t="s">
        <v>1427</v>
      </c>
      <c r="F149" s="134"/>
      <c r="G149" s="134"/>
      <c r="H149" s="165">
        <f t="shared" si="37"/>
        <v>0</v>
      </c>
      <c r="I149" s="134"/>
      <c r="J149" s="134"/>
      <c r="K149" s="165">
        <f t="shared" si="38"/>
        <v>0</v>
      </c>
      <c r="L149" s="134"/>
      <c r="M149" s="134"/>
      <c r="N149" s="370">
        <f t="shared" si="39"/>
        <v>0</v>
      </c>
      <c r="O149" s="38"/>
      <c r="P149" s="6"/>
    </row>
    <row r="150" spans="1:16" s="15" customFormat="1" hidden="1" outlineLevel="4" x14ac:dyDescent="0.2">
      <c r="A150" s="344" t="s">
        <v>704</v>
      </c>
      <c r="B150" s="344" t="s">
        <v>703</v>
      </c>
      <c r="C150" s="344" t="s">
        <v>703</v>
      </c>
      <c r="D150" s="344" t="s">
        <v>1357</v>
      </c>
      <c r="E150" s="93" t="s">
        <v>1428</v>
      </c>
      <c r="F150" s="134"/>
      <c r="G150" s="134"/>
      <c r="H150" s="165">
        <f t="shared" si="37"/>
        <v>0</v>
      </c>
      <c r="I150" s="134"/>
      <c r="J150" s="134"/>
      <c r="K150" s="165">
        <f t="shared" si="38"/>
        <v>0</v>
      </c>
      <c r="L150" s="134"/>
      <c r="M150" s="134"/>
      <c r="N150" s="370">
        <f t="shared" si="39"/>
        <v>0</v>
      </c>
      <c r="O150" s="38"/>
      <c r="P150" s="6"/>
    </row>
    <row r="151" spans="1:16" s="15" customFormat="1" hidden="1" outlineLevel="4" x14ac:dyDescent="0.2">
      <c r="A151" s="344" t="s">
        <v>704</v>
      </c>
      <c r="B151" s="344" t="s">
        <v>703</v>
      </c>
      <c r="C151" s="344" t="s">
        <v>703</v>
      </c>
      <c r="D151" s="344" t="s">
        <v>1358</v>
      </c>
      <c r="E151" s="93" t="s">
        <v>1429</v>
      </c>
      <c r="F151" s="134"/>
      <c r="G151" s="134"/>
      <c r="H151" s="165">
        <f t="shared" si="37"/>
        <v>0</v>
      </c>
      <c r="I151" s="134"/>
      <c r="J151" s="134"/>
      <c r="K151" s="165">
        <f t="shared" si="38"/>
        <v>0</v>
      </c>
      <c r="L151" s="134"/>
      <c r="M151" s="134"/>
      <c r="N151" s="370">
        <f t="shared" si="39"/>
        <v>0</v>
      </c>
      <c r="O151" s="38"/>
      <c r="P151" s="6"/>
    </row>
    <row r="152" spans="1:16" s="15" customFormat="1" hidden="1" outlineLevel="4" x14ac:dyDescent="0.2">
      <c r="A152" s="344" t="s">
        <v>704</v>
      </c>
      <c r="B152" s="344" t="s">
        <v>703</v>
      </c>
      <c r="C152" s="344" t="s">
        <v>703</v>
      </c>
      <c r="D152" s="344" t="s">
        <v>1359</v>
      </c>
      <c r="E152" s="93" t="s">
        <v>1430</v>
      </c>
      <c r="F152" s="134"/>
      <c r="G152" s="134"/>
      <c r="H152" s="165">
        <f t="shared" si="37"/>
        <v>0</v>
      </c>
      <c r="I152" s="134"/>
      <c r="J152" s="134"/>
      <c r="K152" s="165">
        <f t="shared" si="38"/>
        <v>0</v>
      </c>
      <c r="L152" s="134"/>
      <c r="M152" s="134"/>
      <c r="N152" s="370">
        <f t="shared" si="39"/>
        <v>0</v>
      </c>
      <c r="O152" s="38"/>
      <c r="P152" s="6"/>
    </row>
    <row r="153" spans="1:16" s="15" customFormat="1" hidden="1" outlineLevel="4" x14ac:dyDescent="0.2">
      <c r="A153" s="344" t="s">
        <v>704</v>
      </c>
      <c r="B153" s="344" t="s">
        <v>703</v>
      </c>
      <c r="C153" s="344" t="s">
        <v>703</v>
      </c>
      <c r="D153" s="344" t="s">
        <v>1360</v>
      </c>
      <c r="E153" s="93" t="s">
        <v>1431</v>
      </c>
      <c r="F153" s="134"/>
      <c r="G153" s="134"/>
      <c r="H153" s="165">
        <f t="shared" si="37"/>
        <v>0</v>
      </c>
      <c r="I153" s="134"/>
      <c r="J153" s="134"/>
      <c r="K153" s="165">
        <f t="shared" si="38"/>
        <v>0</v>
      </c>
      <c r="L153" s="134"/>
      <c r="M153" s="134"/>
      <c r="N153" s="370">
        <f t="shared" si="39"/>
        <v>0</v>
      </c>
      <c r="O153" s="38"/>
      <c r="P153" s="6"/>
    </row>
    <row r="154" spans="1:16" s="15" customFormat="1" ht="22.5" hidden="1" outlineLevel="4" x14ac:dyDescent="0.2">
      <c r="A154" s="344" t="s">
        <v>704</v>
      </c>
      <c r="B154" s="344" t="s">
        <v>703</v>
      </c>
      <c r="C154" s="344" t="s">
        <v>703</v>
      </c>
      <c r="D154" s="344" t="s">
        <v>1361</v>
      </c>
      <c r="E154" s="93" t="s">
        <v>1432</v>
      </c>
      <c r="F154" s="134"/>
      <c r="G154" s="134"/>
      <c r="H154" s="165">
        <f t="shared" si="37"/>
        <v>0</v>
      </c>
      <c r="I154" s="134"/>
      <c r="J154" s="134"/>
      <c r="K154" s="165">
        <f t="shared" si="38"/>
        <v>0</v>
      </c>
      <c r="L154" s="134"/>
      <c r="M154" s="134"/>
      <c r="N154" s="370">
        <f t="shared" si="39"/>
        <v>0</v>
      </c>
      <c r="O154" s="38"/>
      <c r="P154" s="6"/>
    </row>
    <row r="155" spans="1:16" s="15" customFormat="1" hidden="1" outlineLevel="4" x14ac:dyDescent="0.2">
      <c r="A155" s="344" t="s">
        <v>704</v>
      </c>
      <c r="B155" s="344" t="s">
        <v>703</v>
      </c>
      <c r="C155" s="344" t="s">
        <v>703</v>
      </c>
      <c r="D155" s="344" t="s">
        <v>1362</v>
      </c>
      <c r="E155" s="93" t="s">
        <v>1433</v>
      </c>
      <c r="F155" s="134"/>
      <c r="G155" s="134"/>
      <c r="H155" s="165">
        <f t="shared" si="37"/>
        <v>0</v>
      </c>
      <c r="I155" s="134"/>
      <c r="J155" s="134"/>
      <c r="K155" s="165">
        <f t="shared" si="38"/>
        <v>0</v>
      </c>
      <c r="L155" s="134"/>
      <c r="M155" s="134"/>
      <c r="N155" s="370">
        <f t="shared" si="39"/>
        <v>0</v>
      </c>
      <c r="O155" s="38"/>
      <c r="P155" s="6"/>
    </row>
    <row r="156" spans="1:16" s="15" customFormat="1" hidden="1" outlineLevel="4" x14ac:dyDescent="0.2">
      <c r="A156" s="344" t="s">
        <v>704</v>
      </c>
      <c r="B156" s="344" t="s">
        <v>703</v>
      </c>
      <c r="C156" s="344" t="s">
        <v>703</v>
      </c>
      <c r="D156" s="344" t="s">
        <v>1363</v>
      </c>
      <c r="E156" s="93" t="s">
        <v>1434</v>
      </c>
      <c r="F156" s="134"/>
      <c r="G156" s="134"/>
      <c r="H156" s="165">
        <f t="shared" si="37"/>
        <v>0</v>
      </c>
      <c r="I156" s="134"/>
      <c r="J156" s="134"/>
      <c r="K156" s="165">
        <f t="shared" si="38"/>
        <v>0</v>
      </c>
      <c r="L156" s="134"/>
      <c r="M156" s="134"/>
      <c r="N156" s="370">
        <f t="shared" si="39"/>
        <v>0</v>
      </c>
      <c r="O156" s="38"/>
      <c r="P156" s="6"/>
    </row>
    <row r="157" spans="1:16" s="15" customFormat="1" hidden="1" outlineLevel="4" x14ac:dyDescent="0.2">
      <c r="A157" s="344" t="s">
        <v>704</v>
      </c>
      <c r="B157" s="344" t="s">
        <v>703</v>
      </c>
      <c r="C157" s="344" t="s">
        <v>703</v>
      </c>
      <c r="D157" s="344" t="s">
        <v>1364</v>
      </c>
      <c r="E157" s="93" t="s">
        <v>1435</v>
      </c>
      <c r="F157" s="134"/>
      <c r="G157" s="134"/>
      <c r="H157" s="165">
        <f t="shared" si="37"/>
        <v>0</v>
      </c>
      <c r="I157" s="134"/>
      <c r="J157" s="134"/>
      <c r="K157" s="165">
        <f t="shared" si="38"/>
        <v>0</v>
      </c>
      <c r="L157" s="134"/>
      <c r="M157" s="134"/>
      <c r="N157" s="370">
        <f t="shared" si="39"/>
        <v>0</v>
      </c>
      <c r="O157" s="38"/>
      <c r="P157" s="6"/>
    </row>
    <row r="158" spans="1:16" s="15" customFormat="1" ht="24.75" hidden="1" customHeight="1" outlineLevel="4" x14ac:dyDescent="0.2">
      <c r="A158" s="344" t="s">
        <v>704</v>
      </c>
      <c r="B158" s="344" t="s">
        <v>703</v>
      </c>
      <c r="C158" s="344" t="s">
        <v>703</v>
      </c>
      <c r="D158" s="344" t="s">
        <v>1365</v>
      </c>
      <c r="E158" s="93" t="s">
        <v>1436</v>
      </c>
      <c r="F158" s="134"/>
      <c r="G158" s="134"/>
      <c r="H158" s="165">
        <f t="shared" si="37"/>
        <v>0</v>
      </c>
      <c r="I158" s="134"/>
      <c r="J158" s="134"/>
      <c r="K158" s="165">
        <f t="shared" si="38"/>
        <v>0</v>
      </c>
      <c r="L158" s="134"/>
      <c r="M158" s="134"/>
      <c r="N158" s="370">
        <f t="shared" si="39"/>
        <v>0</v>
      </c>
      <c r="O158" s="38"/>
      <c r="P158" s="6"/>
    </row>
    <row r="159" spans="1:16" s="15" customFormat="1" ht="22.5" hidden="1" outlineLevel="4" x14ac:dyDescent="0.2">
      <c r="A159" s="344" t="s">
        <v>704</v>
      </c>
      <c r="B159" s="344" t="s">
        <v>703</v>
      </c>
      <c r="C159" s="344" t="s">
        <v>703</v>
      </c>
      <c r="D159" s="344" t="s">
        <v>1366</v>
      </c>
      <c r="E159" s="93" t="s">
        <v>1437</v>
      </c>
      <c r="F159" s="134"/>
      <c r="G159" s="134"/>
      <c r="H159" s="165">
        <f t="shared" si="37"/>
        <v>0</v>
      </c>
      <c r="I159" s="134"/>
      <c r="J159" s="134"/>
      <c r="K159" s="165">
        <f t="shared" si="38"/>
        <v>0</v>
      </c>
      <c r="L159" s="134"/>
      <c r="M159" s="134"/>
      <c r="N159" s="370">
        <f t="shared" si="39"/>
        <v>0</v>
      </c>
      <c r="O159" s="38"/>
      <c r="P159" s="6"/>
    </row>
    <row r="160" spans="1:16" s="15" customFormat="1" hidden="1" outlineLevel="4" x14ac:dyDescent="0.2">
      <c r="A160" s="344" t="s">
        <v>704</v>
      </c>
      <c r="B160" s="344" t="s">
        <v>703</v>
      </c>
      <c r="C160" s="344" t="s">
        <v>703</v>
      </c>
      <c r="D160" s="344" t="s">
        <v>1367</v>
      </c>
      <c r="E160" s="93" t="s">
        <v>1438</v>
      </c>
      <c r="F160" s="134"/>
      <c r="G160" s="134"/>
      <c r="H160" s="165">
        <f t="shared" si="37"/>
        <v>0</v>
      </c>
      <c r="I160" s="134"/>
      <c r="J160" s="134"/>
      <c r="K160" s="165">
        <f t="shared" si="38"/>
        <v>0</v>
      </c>
      <c r="L160" s="134"/>
      <c r="M160" s="134"/>
      <c r="N160" s="370">
        <f t="shared" si="39"/>
        <v>0</v>
      </c>
      <c r="O160" s="38"/>
      <c r="P160" s="6"/>
    </row>
    <row r="161" spans="1:16" s="15" customFormat="1" hidden="1" outlineLevel="4" x14ac:dyDescent="0.2">
      <c r="A161" s="344" t="s">
        <v>704</v>
      </c>
      <c r="B161" s="344" t="s">
        <v>703</v>
      </c>
      <c r="C161" s="344" t="s">
        <v>703</v>
      </c>
      <c r="D161" s="344" t="s">
        <v>1368</v>
      </c>
      <c r="E161" s="93" t="s">
        <v>1439</v>
      </c>
      <c r="F161" s="134"/>
      <c r="G161" s="134"/>
      <c r="H161" s="165">
        <f t="shared" si="37"/>
        <v>0</v>
      </c>
      <c r="I161" s="134"/>
      <c r="J161" s="134"/>
      <c r="K161" s="165">
        <f t="shared" si="38"/>
        <v>0</v>
      </c>
      <c r="L161" s="134"/>
      <c r="M161" s="134"/>
      <c r="N161" s="370">
        <f t="shared" si="39"/>
        <v>0</v>
      </c>
      <c r="O161" s="38"/>
      <c r="P161" s="6"/>
    </row>
    <row r="162" spans="1:16" s="15" customFormat="1" ht="22.5" hidden="1" outlineLevel="4" x14ac:dyDescent="0.2">
      <c r="A162" s="344" t="s">
        <v>704</v>
      </c>
      <c r="B162" s="344" t="s">
        <v>703</v>
      </c>
      <c r="C162" s="344" t="s">
        <v>703</v>
      </c>
      <c r="D162" s="344" t="s">
        <v>1369</v>
      </c>
      <c r="E162" s="93" t="s">
        <v>1440</v>
      </c>
      <c r="F162" s="134"/>
      <c r="G162" s="134"/>
      <c r="H162" s="165">
        <f t="shared" si="37"/>
        <v>0</v>
      </c>
      <c r="I162" s="134"/>
      <c r="J162" s="134"/>
      <c r="K162" s="165">
        <f t="shared" si="38"/>
        <v>0</v>
      </c>
      <c r="L162" s="134"/>
      <c r="M162" s="134"/>
      <c r="N162" s="370">
        <f t="shared" si="39"/>
        <v>0</v>
      </c>
      <c r="O162" s="38"/>
      <c r="P162" s="6"/>
    </row>
    <row r="163" spans="1:16" s="15" customFormat="1" hidden="1" outlineLevel="4" x14ac:dyDescent="0.2">
      <c r="A163" s="344" t="s">
        <v>704</v>
      </c>
      <c r="B163" s="344" t="s">
        <v>703</v>
      </c>
      <c r="C163" s="344" t="s">
        <v>703</v>
      </c>
      <c r="D163" s="344" t="s">
        <v>1370</v>
      </c>
      <c r="E163" s="93" t="s">
        <v>1441</v>
      </c>
      <c r="F163" s="134"/>
      <c r="G163" s="134"/>
      <c r="H163" s="165">
        <f t="shared" si="37"/>
        <v>0</v>
      </c>
      <c r="I163" s="134"/>
      <c r="J163" s="134"/>
      <c r="K163" s="165">
        <f t="shared" si="38"/>
        <v>0</v>
      </c>
      <c r="L163" s="134"/>
      <c r="M163" s="134"/>
      <c r="N163" s="370">
        <f t="shared" si="39"/>
        <v>0</v>
      </c>
      <c r="O163" s="38"/>
      <c r="P163" s="6"/>
    </row>
    <row r="164" spans="1:16" s="15" customFormat="1" hidden="1" outlineLevel="4" x14ac:dyDescent="0.2">
      <c r="A164" s="344" t="s">
        <v>704</v>
      </c>
      <c r="B164" s="344" t="s">
        <v>703</v>
      </c>
      <c r="C164" s="344" t="s">
        <v>703</v>
      </c>
      <c r="D164" s="344" t="s">
        <v>1371</v>
      </c>
      <c r="E164" s="93" t="s">
        <v>1442</v>
      </c>
      <c r="F164" s="134"/>
      <c r="G164" s="134"/>
      <c r="H164" s="165">
        <f t="shared" si="37"/>
        <v>0</v>
      </c>
      <c r="I164" s="134"/>
      <c r="J164" s="134"/>
      <c r="K164" s="165">
        <f t="shared" si="38"/>
        <v>0</v>
      </c>
      <c r="L164" s="134"/>
      <c r="M164" s="134"/>
      <c r="N164" s="370">
        <f t="shared" si="39"/>
        <v>0</v>
      </c>
      <c r="O164" s="38"/>
      <c r="P164" s="6"/>
    </row>
    <row r="165" spans="1:16" s="15" customFormat="1" ht="24" hidden="1" customHeight="1" outlineLevel="4" x14ac:dyDescent="0.2">
      <c r="A165" s="344" t="s">
        <v>704</v>
      </c>
      <c r="B165" s="344" t="s">
        <v>703</v>
      </c>
      <c r="C165" s="344" t="s">
        <v>703</v>
      </c>
      <c r="D165" s="344" t="s">
        <v>1372</v>
      </c>
      <c r="E165" s="93" t="s">
        <v>1443</v>
      </c>
      <c r="F165" s="134"/>
      <c r="G165" s="134"/>
      <c r="H165" s="165">
        <f t="shared" si="37"/>
        <v>0</v>
      </c>
      <c r="I165" s="134"/>
      <c r="J165" s="134"/>
      <c r="K165" s="165">
        <f t="shared" si="38"/>
        <v>0</v>
      </c>
      <c r="L165" s="134"/>
      <c r="M165" s="134"/>
      <c r="N165" s="370">
        <f t="shared" si="39"/>
        <v>0</v>
      </c>
      <c r="O165" s="38"/>
      <c r="P165" s="6"/>
    </row>
    <row r="166" spans="1:16" s="15" customFormat="1" ht="22.5" hidden="1" outlineLevel="4" x14ac:dyDescent="0.2">
      <c r="A166" s="344" t="s">
        <v>704</v>
      </c>
      <c r="B166" s="344" t="s">
        <v>703</v>
      </c>
      <c r="C166" s="344" t="s">
        <v>703</v>
      </c>
      <c r="D166" s="344" t="s">
        <v>1373</v>
      </c>
      <c r="E166" s="93" t="s">
        <v>1444</v>
      </c>
      <c r="F166" s="134"/>
      <c r="G166" s="134"/>
      <c r="H166" s="165">
        <f t="shared" si="37"/>
        <v>0</v>
      </c>
      <c r="I166" s="134"/>
      <c r="J166" s="134"/>
      <c r="K166" s="165">
        <f t="shared" si="38"/>
        <v>0</v>
      </c>
      <c r="L166" s="134"/>
      <c r="M166" s="134"/>
      <c r="N166" s="370">
        <f t="shared" si="39"/>
        <v>0</v>
      </c>
      <c r="O166" s="33"/>
      <c r="P166" s="6"/>
    </row>
    <row r="167" spans="1:16" s="15" customFormat="1" ht="33.75" hidden="1" outlineLevel="4" x14ac:dyDescent="0.2">
      <c r="A167" s="344" t="s">
        <v>704</v>
      </c>
      <c r="B167" s="344" t="s">
        <v>703</v>
      </c>
      <c r="C167" s="344" t="s">
        <v>703</v>
      </c>
      <c r="D167" s="344" t="s">
        <v>1374</v>
      </c>
      <c r="E167" s="93" t="s">
        <v>1445</v>
      </c>
      <c r="F167" s="134"/>
      <c r="G167" s="134"/>
      <c r="H167" s="165">
        <f t="shared" si="37"/>
        <v>0</v>
      </c>
      <c r="I167" s="134"/>
      <c r="J167" s="134"/>
      <c r="K167" s="165">
        <f t="shared" si="38"/>
        <v>0</v>
      </c>
      <c r="L167" s="134"/>
      <c r="M167" s="134"/>
      <c r="N167" s="370">
        <f t="shared" si="39"/>
        <v>0</v>
      </c>
      <c r="O167" s="33"/>
      <c r="P167" s="6"/>
    </row>
    <row r="168" spans="1:16" s="15" customFormat="1" ht="69.75" hidden="1" customHeight="1" outlineLevel="4" x14ac:dyDescent="0.2">
      <c r="A168" s="344" t="s">
        <v>704</v>
      </c>
      <c r="B168" s="344" t="s">
        <v>703</v>
      </c>
      <c r="C168" s="344" t="s">
        <v>703</v>
      </c>
      <c r="D168" s="344" t="s">
        <v>1375</v>
      </c>
      <c r="E168" s="93" t="s">
        <v>1446</v>
      </c>
      <c r="F168" s="134"/>
      <c r="G168" s="134"/>
      <c r="H168" s="165">
        <f t="shared" si="37"/>
        <v>0</v>
      </c>
      <c r="I168" s="134"/>
      <c r="J168" s="134"/>
      <c r="K168" s="165">
        <f t="shared" si="38"/>
        <v>0</v>
      </c>
      <c r="L168" s="134"/>
      <c r="M168" s="134"/>
      <c r="N168" s="370">
        <f t="shared" si="39"/>
        <v>0</v>
      </c>
      <c r="O168" s="44"/>
      <c r="P168" s="6"/>
    </row>
    <row r="169" spans="1:16" s="15" customFormat="1" ht="33.75" hidden="1" outlineLevel="4" x14ac:dyDescent="0.2">
      <c r="A169" s="344" t="s">
        <v>704</v>
      </c>
      <c r="B169" s="344" t="s">
        <v>703</v>
      </c>
      <c r="C169" s="344" t="s">
        <v>703</v>
      </c>
      <c r="D169" s="344" t="s">
        <v>1376</v>
      </c>
      <c r="E169" s="93" t="s">
        <v>1447</v>
      </c>
      <c r="F169" s="134"/>
      <c r="G169" s="134"/>
      <c r="H169" s="165">
        <f t="shared" si="37"/>
        <v>0</v>
      </c>
      <c r="I169" s="134"/>
      <c r="J169" s="134"/>
      <c r="K169" s="165">
        <f t="shared" si="38"/>
        <v>0</v>
      </c>
      <c r="L169" s="134"/>
      <c r="M169" s="134"/>
      <c r="N169" s="370">
        <f t="shared" si="39"/>
        <v>0</v>
      </c>
      <c r="O169" s="38"/>
      <c r="P169" s="6"/>
    </row>
    <row r="170" spans="1:16" s="15" customFormat="1" hidden="1" outlineLevel="4" x14ac:dyDescent="0.2">
      <c r="A170" s="344" t="s">
        <v>704</v>
      </c>
      <c r="B170" s="344" t="s">
        <v>703</v>
      </c>
      <c r="C170" s="344" t="s">
        <v>703</v>
      </c>
      <c r="D170" s="344" t="s">
        <v>1377</v>
      </c>
      <c r="E170" s="93" t="s">
        <v>1448</v>
      </c>
      <c r="F170" s="134"/>
      <c r="G170" s="134"/>
      <c r="H170" s="165">
        <f t="shared" si="37"/>
        <v>0</v>
      </c>
      <c r="I170" s="134"/>
      <c r="J170" s="134"/>
      <c r="K170" s="165">
        <f t="shared" si="38"/>
        <v>0</v>
      </c>
      <c r="L170" s="134"/>
      <c r="M170" s="134"/>
      <c r="N170" s="370">
        <f t="shared" si="39"/>
        <v>0</v>
      </c>
      <c r="O170" s="38"/>
      <c r="P170" s="6"/>
    </row>
    <row r="171" spans="1:16" s="15" customFormat="1" ht="24" hidden="1" customHeight="1" outlineLevel="4" x14ac:dyDescent="0.2">
      <c r="A171" s="344" t="s">
        <v>704</v>
      </c>
      <c r="B171" s="344" t="s">
        <v>703</v>
      </c>
      <c r="C171" s="344" t="s">
        <v>703</v>
      </c>
      <c r="D171" s="344" t="s">
        <v>1378</v>
      </c>
      <c r="E171" s="93" t="s">
        <v>1449</v>
      </c>
      <c r="F171" s="134"/>
      <c r="G171" s="134"/>
      <c r="H171" s="165">
        <f t="shared" si="37"/>
        <v>0</v>
      </c>
      <c r="I171" s="134"/>
      <c r="J171" s="134"/>
      <c r="K171" s="165">
        <f t="shared" si="38"/>
        <v>0</v>
      </c>
      <c r="L171" s="134"/>
      <c r="M171" s="134"/>
      <c r="N171" s="370">
        <f t="shared" si="39"/>
        <v>0</v>
      </c>
      <c r="O171" s="33"/>
      <c r="P171" s="6"/>
    </row>
    <row r="172" spans="1:16" s="15" customFormat="1" hidden="1" outlineLevel="4" x14ac:dyDescent="0.2">
      <c r="A172" s="344" t="s">
        <v>704</v>
      </c>
      <c r="B172" s="344" t="s">
        <v>703</v>
      </c>
      <c r="C172" s="344" t="s">
        <v>703</v>
      </c>
      <c r="D172" s="344" t="s">
        <v>1379</v>
      </c>
      <c r="E172" s="93" t="s">
        <v>1450</v>
      </c>
      <c r="F172" s="134"/>
      <c r="G172" s="134"/>
      <c r="H172" s="165">
        <f t="shared" si="37"/>
        <v>0</v>
      </c>
      <c r="I172" s="134"/>
      <c r="J172" s="134"/>
      <c r="K172" s="165">
        <f t="shared" si="38"/>
        <v>0</v>
      </c>
      <c r="L172" s="134"/>
      <c r="M172" s="134"/>
      <c r="N172" s="370">
        <f t="shared" si="39"/>
        <v>0</v>
      </c>
      <c r="O172" s="38"/>
      <c r="P172" s="6"/>
    </row>
    <row r="173" spans="1:16" s="15" customFormat="1" hidden="1" outlineLevel="4" x14ac:dyDescent="0.2">
      <c r="A173" s="344" t="s">
        <v>704</v>
      </c>
      <c r="B173" s="344" t="s">
        <v>703</v>
      </c>
      <c r="C173" s="344" t="s">
        <v>703</v>
      </c>
      <c r="D173" s="344" t="s">
        <v>1380</v>
      </c>
      <c r="E173" s="93" t="s">
        <v>1451</v>
      </c>
      <c r="F173" s="134"/>
      <c r="G173" s="134"/>
      <c r="H173" s="165">
        <f t="shared" si="37"/>
        <v>0</v>
      </c>
      <c r="I173" s="134"/>
      <c r="J173" s="134"/>
      <c r="K173" s="165">
        <f t="shared" si="38"/>
        <v>0</v>
      </c>
      <c r="L173" s="134"/>
      <c r="M173" s="134"/>
      <c r="N173" s="370">
        <f t="shared" si="39"/>
        <v>0</v>
      </c>
      <c r="O173" s="38"/>
      <c r="P173" s="6"/>
    </row>
    <row r="174" spans="1:16" s="15" customFormat="1" ht="22.5" hidden="1" outlineLevel="4" x14ac:dyDescent="0.2">
      <c r="A174" s="344" t="s">
        <v>704</v>
      </c>
      <c r="B174" s="344" t="s">
        <v>703</v>
      </c>
      <c r="C174" s="344" t="s">
        <v>703</v>
      </c>
      <c r="D174" s="344" t="s">
        <v>1381</v>
      </c>
      <c r="E174" s="93" t="s">
        <v>1452</v>
      </c>
      <c r="F174" s="134"/>
      <c r="G174" s="134"/>
      <c r="H174" s="165">
        <f t="shared" si="37"/>
        <v>0</v>
      </c>
      <c r="I174" s="134"/>
      <c r="J174" s="134"/>
      <c r="K174" s="165">
        <f t="shared" si="38"/>
        <v>0</v>
      </c>
      <c r="L174" s="134"/>
      <c r="M174" s="134"/>
      <c r="N174" s="370">
        <f t="shared" si="39"/>
        <v>0</v>
      </c>
      <c r="O174" s="33"/>
      <c r="P174" s="6"/>
    </row>
    <row r="175" spans="1:16" s="15" customFormat="1" hidden="1" outlineLevel="4" x14ac:dyDescent="0.2">
      <c r="A175" s="344" t="s">
        <v>704</v>
      </c>
      <c r="B175" s="344" t="s">
        <v>703</v>
      </c>
      <c r="C175" s="344" t="s">
        <v>703</v>
      </c>
      <c r="D175" s="344" t="s">
        <v>1382</v>
      </c>
      <c r="E175" s="93" t="s">
        <v>1453</v>
      </c>
      <c r="F175" s="134"/>
      <c r="G175" s="134"/>
      <c r="H175" s="165">
        <f t="shared" si="37"/>
        <v>0</v>
      </c>
      <c r="I175" s="134"/>
      <c r="J175" s="134"/>
      <c r="K175" s="165">
        <f t="shared" si="38"/>
        <v>0</v>
      </c>
      <c r="L175" s="134"/>
      <c r="M175" s="134"/>
      <c r="N175" s="370">
        <f t="shared" si="39"/>
        <v>0</v>
      </c>
      <c r="O175" s="33"/>
      <c r="P175" s="6"/>
    </row>
    <row r="176" spans="1:16" s="15" customFormat="1" ht="24" hidden="1" customHeight="1" outlineLevel="4" x14ac:dyDescent="0.2">
      <c r="A176" s="344" t="s">
        <v>704</v>
      </c>
      <c r="B176" s="344" t="s">
        <v>703</v>
      </c>
      <c r="C176" s="344" t="s">
        <v>703</v>
      </c>
      <c r="D176" s="344" t="s">
        <v>1383</v>
      </c>
      <c r="E176" s="93" t="s">
        <v>1454</v>
      </c>
      <c r="F176" s="134"/>
      <c r="G176" s="134"/>
      <c r="H176" s="165">
        <f t="shared" si="37"/>
        <v>0</v>
      </c>
      <c r="I176" s="134"/>
      <c r="J176" s="134"/>
      <c r="K176" s="165">
        <f t="shared" si="38"/>
        <v>0</v>
      </c>
      <c r="L176" s="134"/>
      <c r="M176" s="134"/>
      <c r="N176" s="370">
        <f t="shared" si="39"/>
        <v>0</v>
      </c>
      <c r="O176" s="44"/>
      <c r="P176" s="6"/>
    </row>
    <row r="177" spans="1:16" s="15" customFormat="1" hidden="1" outlineLevel="4" x14ac:dyDescent="0.2">
      <c r="A177" s="344" t="s">
        <v>704</v>
      </c>
      <c r="B177" s="344" t="s">
        <v>703</v>
      </c>
      <c r="C177" s="344" t="s">
        <v>703</v>
      </c>
      <c r="D177" s="344" t="s">
        <v>1384</v>
      </c>
      <c r="E177" s="93" t="s">
        <v>1455</v>
      </c>
      <c r="F177" s="134"/>
      <c r="G177" s="134"/>
      <c r="H177" s="165">
        <f t="shared" si="37"/>
        <v>0</v>
      </c>
      <c r="I177" s="134"/>
      <c r="J177" s="134"/>
      <c r="K177" s="165">
        <f t="shared" si="38"/>
        <v>0</v>
      </c>
      <c r="L177" s="134"/>
      <c r="M177" s="134"/>
      <c r="N177" s="370">
        <f t="shared" si="39"/>
        <v>0</v>
      </c>
      <c r="O177" s="33"/>
      <c r="P177" s="6"/>
    </row>
    <row r="178" spans="1:16" s="15" customFormat="1" hidden="1" outlineLevel="4" x14ac:dyDescent="0.2">
      <c r="A178" s="344" t="s">
        <v>704</v>
      </c>
      <c r="B178" s="344" t="s">
        <v>703</v>
      </c>
      <c r="C178" s="344" t="s">
        <v>703</v>
      </c>
      <c r="D178" s="344" t="s">
        <v>1385</v>
      </c>
      <c r="E178" s="93" t="s">
        <v>1456</v>
      </c>
      <c r="F178" s="134"/>
      <c r="G178" s="134"/>
      <c r="H178" s="165">
        <f t="shared" si="37"/>
        <v>0</v>
      </c>
      <c r="I178" s="134"/>
      <c r="J178" s="134"/>
      <c r="K178" s="165">
        <f t="shared" si="38"/>
        <v>0</v>
      </c>
      <c r="L178" s="134"/>
      <c r="M178" s="134"/>
      <c r="N178" s="370">
        <f t="shared" si="39"/>
        <v>0</v>
      </c>
      <c r="O178" s="44"/>
      <c r="P178" s="6"/>
    </row>
    <row r="179" spans="1:16" s="15" customFormat="1" hidden="1" outlineLevel="4" x14ac:dyDescent="0.2">
      <c r="A179" s="344" t="s">
        <v>704</v>
      </c>
      <c r="B179" s="344" t="s">
        <v>703</v>
      </c>
      <c r="C179" s="344" t="s">
        <v>703</v>
      </c>
      <c r="D179" s="344" t="s">
        <v>1386</v>
      </c>
      <c r="E179" s="93" t="s">
        <v>1457</v>
      </c>
      <c r="F179" s="134"/>
      <c r="G179" s="134"/>
      <c r="H179" s="165">
        <f t="shared" si="37"/>
        <v>0</v>
      </c>
      <c r="I179" s="134"/>
      <c r="J179" s="134"/>
      <c r="K179" s="165">
        <f t="shared" si="38"/>
        <v>0</v>
      </c>
      <c r="L179" s="134"/>
      <c r="M179" s="134"/>
      <c r="N179" s="370">
        <f t="shared" si="39"/>
        <v>0</v>
      </c>
      <c r="O179" s="33"/>
      <c r="P179" s="6"/>
    </row>
    <row r="180" spans="1:16" s="15" customFormat="1" hidden="1" outlineLevel="4" x14ac:dyDescent="0.2">
      <c r="A180" s="344" t="s">
        <v>704</v>
      </c>
      <c r="B180" s="344" t="s">
        <v>703</v>
      </c>
      <c r="C180" s="344" t="s">
        <v>703</v>
      </c>
      <c r="D180" s="344" t="s">
        <v>1387</v>
      </c>
      <c r="E180" s="93" t="s">
        <v>1458</v>
      </c>
      <c r="F180" s="134"/>
      <c r="G180" s="134"/>
      <c r="H180" s="165">
        <f t="shared" si="37"/>
        <v>0</v>
      </c>
      <c r="I180" s="134"/>
      <c r="J180" s="134"/>
      <c r="K180" s="165">
        <f t="shared" si="38"/>
        <v>0</v>
      </c>
      <c r="L180" s="134"/>
      <c r="M180" s="134"/>
      <c r="N180" s="370">
        <f t="shared" si="39"/>
        <v>0</v>
      </c>
      <c r="O180" s="122"/>
      <c r="P180" s="6"/>
    </row>
    <row r="181" spans="1:16" s="15" customFormat="1" hidden="1" outlineLevel="4" x14ac:dyDescent="0.2">
      <c r="A181" s="344" t="s">
        <v>704</v>
      </c>
      <c r="B181" s="344" t="s">
        <v>703</v>
      </c>
      <c r="C181" s="344" t="s">
        <v>703</v>
      </c>
      <c r="D181" s="344" t="s">
        <v>1388</v>
      </c>
      <c r="E181" s="93" t="s">
        <v>1459</v>
      </c>
      <c r="F181" s="134"/>
      <c r="G181" s="134"/>
      <c r="H181" s="165">
        <f t="shared" si="37"/>
        <v>0</v>
      </c>
      <c r="I181" s="134"/>
      <c r="J181" s="134"/>
      <c r="K181" s="165">
        <f t="shared" si="38"/>
        <v>0</v>
      </c>
      <c r="L181" s="134"/>
      <c r="M181" s="134"/>
      <c r="N181" s="370">
        <f t="shared" si="39"/>
        <v>0</v>
      </c>
      <c r="O181" s="314"/>
      <c r="P181" s="6"/>
    </row>
    <row r="182" spans="1:16" s="15" customFormat="1" ht="34.5" hidden="1" customHeight="1" outlineLevel="4" x14ac:dyDescent="0.2">
      <c r="A182" s="344" t="s">
        <v>704</v>
      </c>
      <c r="B182" s="344" t="s">
        <v>703</v>
      </c>
      <c r="C182" s="344" t="s">
        <v>703</v>
      </c>
      <c r="D182" s="344" t="s">
        <v>1389</v>
      </c>
      <c r="E182" s="93" t="s">
        <v>1460</v>
      </c>
      <c r="F182" s="134"/>
      <c r="G182" s="134"/>
      <c r="H182" s="165">
        <f t="shared" si="37"/>
        <v>0</v>
      </c>
      <c r="I182" s="134"/>
      <c r="J182" s="134"/>
      <c r="K182" s="165">
        <f t="shared" si="38"/>
        <v>0</v>
      </c>
      <c r="L182" s="134"/>
      <c r="M182" s="134"/>
      <c r="N182" s="370">
        <f t="shared" si="39"/>
        <v>0</v>
      </c>
      <c r="O182" s="38"/>
      <c r="P182" s="6"/>
    </row>
    <row r="183" spans="1:16" s="15" customFormat="1" ht="22.5" hidden="1" outlineLevel="4" x14ac:dyDescent="0.2">
      <c r="A183" s="344" t="s">
        <v>704</v>
      </c>
      <c r="B183" s="344" t="s">
        <v>703</v>
      </c>
      <c r="C183" s="344" t="s">
        <v>703</v>
      </c>
      <c r="D183" s="344" t="s">
        <v>1390</v>
      </c>
      <c r="E183" s="93" t="s">
        <v>1461</v>
      </c>
      <c r="F183" s="134"/>
      <c r="G183" s="134"/>
      <c r="H183" s="165">
        <f t="shared" si="37"/>
        <v>0</v>
      </c>
      <c r="I183" s="134"/>
      <c r="J183" s="134"/>
      <c r="K183" s="165">
        <f t="shared" si="38"/>
        <v>0</v>
      </c>
      <c r="L183" s="134"/>
      <c r="M183" s="134"/>
      <c r="N183" s="370">
        <f t="shared" si="39"/>
        <v>0</v>
      </c>
      <c r="O183" s="33"/>
      <c r="P183" s="6"/>
    </row>
    <row r="184" spans="1:16" s="15" customFormat="1" ht="22.5" hidden="1" outlineLevel="4" x14ac:dyDescent="0.2">
      <c r="A184" s="344" t="s">
        <v>704</v>
      </c>
      <c r="B184" s="344" t="s">
        <v>703</v>
      </c>
      <c r="C184" s="344" t="s">
        <v>703</v>
      </c>
      <c r="D184" s="344" t="s">
        <v>1391</v>
      </c>
      <c r="E184" s="93" t="s">
        <v>1462</v>
      </c>
      <c r="F184" s="134"/>
      <c r="G184" s="134"/>
      <c r="H184" s="165">
        <f t="shared" si="37"/>
        <v>0</v>
      </c>
      <c r="I184" s="134"/>
      <c r="J184" s="134"/>
      <c r="K184" s="165">
        <f t="shared" si="38"/>
        <v>0</v>
      </c>
      <c r="L184" s="134"/>
      <c r="M184" s="134"/>
      <c r="N184" s="370">
        <f t="shared" si="39"/>
        <v>0</v>
      </c>
      <c r="O184" s="44"/>
      <c r="P184" s="6"/>
    </row>
    <row r="185" spans="1:16" s="15" customFormat="1" hidden="1" outlineLevel="4" x14ac:dyDescent="0.2">
      <c r="A185" s="344" t="s">
        <v>704</v>
      </c>
      <c r="B185" s="344" t="s">
        <v>703</v>
      </c>
      <c r="C185" s="344" t="s">
        <v>703</v>
      </c>
      <c r="D185" s="344" t="s">
        <v>1392</v>
      </c>
      <c r="E185" s="93" t="s">
        <v>1463</v>
      </c>
      <c r="F185" s="134"/>
      <c r="G185" s="134"/>
      <c r="H185" s="165">
        <f t="shared" si="37"/>
        <v>0</v>
      </c>
      <c r="I185" s="134"/>
      <c r="J185" s="134"/>
      <c r="K185" s="165">
        <f t="shared" si="38"/>
        <v>0</v>
      </c>
      <c r="L185" s="134"/>
      <c r="M185" s="134"/>
      <c r="N185" s="370">
        <f t="shared" si="39"/>
        <v>0</v>
      </c>
      <c r="O185" s="313"/>
      <c r="P185" s="6"/>
    </row>
    <row r="186" spans="1:16" s="15" customFormat="1" hidden="1" outlineLevel="4" x14ac:dyDescent="0.2">
      <c r="A186" s="344" t="s">
        <v>704</v>
      </c>
      <c r="B186" s="344" t="s">
        <v>703</v>
      </c>
      <c r="C186" s="344" t="s">
        <v>703</v>
      </c>
      <c r="D186" s="344" t="s">
        <v>1393</v>
      </c>
      <c r="E186" s="93" t="s">
        <v>1464</v>
      </c>
      <c r="F186" s="134"/>
      <c r="G186" s="134"/>
      <c r="H186" s="165">
        <f t="shared" si="37"/>
        <v>0</v>
      </c>
      <c r="I186" s="134"/>
      <c r="J186" s="134"/>
      <c r="K186" s="165">
        <f t="shared" si="38"/>
        <v>0</v>
      </c>
      <c r="L186" s="134"/>
      <c r="M186" s="134"/>
      <c r="N186" s="370">
        <f t="shared" si="39"/>
        <v>0</v>
      </c>
      <c r="O186" s="314"/>
      <c r="P186" s="6"/>
    </row>
    <row r="187" spans="1:16" s="15" customFormat="1" hidden="1" outlineLevel="4" x14ac:dyDescent="0.2">
      <c r="A187" s="344" t="s">
        <v>704</v>
      </c>
      <c r="B187" s="344" t="s">
        <v>703</v>
      </c>
      <c r="C187" s="344" t="s">
        <v>703</v>
      </c>
      <c r="D187" s="344" t="s">
        <v>1394</v>
      </c>
      <c r="E187" s="93" t="s">
        <v>1465</v>
      </c>
      <c r="F187" s="134"/>
      <c r="G187" s="134"/>
      <c r="H187" s="165">
        <f t="shared" si="37"/>
        <v>0</v>
      </c>
      <c r="I187" s="134"/>
      <c r="J187" s="134"/>
      <c r="K187" s="165">
        <f t="shared" si="38"/>
        <v>0</v>
      </c>
      <c r="L187" s="134"/>
      <c r="M187" s="134"/>
      <c r="N187" s="370">
        <f t="shared" si="39"/>
        <v>0</v>
      </c>
      <c r="O187" s="38"/>
      <c r="P187" s="6"/>
    </row>
    <row r="188" spans="1:16" s="15" customFormat="1" hidden="1" outlineLevel="4" x14ac:dyDescent="0.2">
      <c r="A188" s="344" t="s">
        <v>704</v>
      </c>
      <c r="B188" s="344" t="s">
        <v>703</v>
      </c>
      <c r="C188" s="344" t="s">
        <v>703</v>
      </c>
      <c r="D188" s="344" t="s">
        <v>1395</v>
      </c>
      <c r="E188" s="93" t="s">
        <v>1466</v>
      </c>
      <c r="F188" s="134"/>
      <c r="G188" s="134"/>
      <c r="H188" s="165">
        <f t="shared" si="37"/>
        <v>0</v>
      </c>
      <c r="I188" s="134"/>
      <c r="J188" s="134"/>
      <c r="K188" s="165">
        <f t="shared" si="38"/>
        <v>0</v>
      </c>
      <c r="L188" s="134"/>
      <c r="M188" s="134"/>
      <c r="N188" s="370">
        <f t="shared" si="39"/>
        <v>0</v>
      </c>
      <c r="O188" s="38"/>
      <c r="P188" s="6"/>
    </row>
    <row r="189" spans="1:16" s="15" customFormat="1" ht="22.5" hidden="1" outlineLevel="4" x14ac:dyDescent="0.2">
      <c r="A189" s="344" t="s">
        <v>704</v>
      </c>
      <c r="B189" s="344" t="s">
        <v>703</v>
      </c>
      <c r="C189" s="344" t="s">
        <v>703</v>
      </c>
      <c r="D189" s="344" t="s">
        <v>1396</v>
      </c>
      <c r="E189" s="93" t="s">
        <v>1522</v>
      </c>
      <c r="F189" s="134"/>
      <c r="G189" s="134"/>
      <c r="H189" s="165">
        <f t="shared" si="37"/>
        <v>0</v>
      </c>
      <c r="I189" s="134"/>
      <c r="J189" s="134"/>
      <c r="K189" s="165">
        <f t="shared" si="38"/>
        <v>0</v>
      </c>
      <c r="L189" s="134"/>
      <c r="M189" s="134"/>
      <c r="N189" s="370">
        <f t="shared" si="39"/>
        <v>0</v>
      </c>
      <c r="O189" s="38"/>
      <c r="P189" s="6"/>
    </row>
    <row r="190" spans="1:16" s="15" customFormat="1" ht="22.5" hidden="1" outlineLevel="4" x14ac:dyDescent="0.2">
      <c r="A190" s="344" t="s">
        <v>704</v>
      </c>
      <c r="B190" s="344" t="s">
        <v>703</v>
      </c>
      <c r="C190" s="344" t="s">
        <v>703</v>
      </c>
      <c r="D190" s="344" t="s">
        <v>1397</v>
      </c>
      <c r="E190" s="93" t="s">
        <v>1467</v>
      </c>
      <c r="F190" s="134"/>
      <c r="G190" s="134"/>
      <c r="H190" s="165">
        <f t="shared" si="37"/>
        <v>0</v>
      </c>
      <c r="I190" s="134"/>
      <c r="J190" s="134"/>
      <c r="K190" s="165">
        <f t="shared" si="38"/>
        <v>0</v>
      </c>
      <c r="L190" s="134"/>
      <c r="M190" s="134"/>
      <c r="N190" s="370">
        <f t="shared" si="39"/>
        <v>0</v>
      </c>
      <c r="O190" s="38"/>
      <c r="P190" s="6"/>
    </row>
    <row r="191" spans="1:16" s="15" customFormat="1" ht="22.5" hidden="1" outlineLevel="4" x14ac:dyDescent="0.2">
      <c r="A191" s="344" t="s">
        <v>704</v>
      </c>
      <c r="B191" s="344" t="s">
        <v>703</v>
      </c>
      <c r="C191" s="344" t="s">
        <v>703</v>
      </c>
      <c r="D191" s="344" t="s">
        <v>1398</v>
      </c>
      <c r="E191" s="93" t="s">
        <v>1468</v>
      </c>
      <c r="F191" s="134"/>
      <c r="G191" s="134"/>
      <c r="H191" s="165">
        <f t="shared" si="37"/>
        <v>0</v>
      </c>
      <c r="I191" s="134"/>
      <c r="J191" s="134"/>
      <c r="K191" s="165">
        <f t="shared" si="38"/>
        <v>0</v>
      </c>
      <c r="L191" s="134"/>
      <c r="M191" s="134"/>
      <c r="N191" s="370">
        <f t="shared" si="39"/>
        <v>0</v>
      </c>
      <c r="O191" s="38"/>
      <c r="P191" s="6"/>
    </row>
    <row r="192" spans="1:16" s="15" customFormat="1" ht="22.5" hidden="1" outlineLevel="4" x14ac:dyDescent="0.2">
      <c r="A192" s="344" t="s">
        <v>704</v>
      </c>
      <c r="B192" s="344" t="s">
        <v>703</v>
      </c>
      <c r="C192" s="344" t="s">
        <v>703</v>
      </c>
      <c r="D192" s="344" t="s">
        <v>1399</v>
      </c>
      <c r="E192" s="93" t="s">
        <v>1469</v>
      </c>
      <c r="F192" s="134"/>
      <c r="G192" s="134"/>
      <c r="H192" s="165">
        <f t="shared" si="37"/>
        <v>0</v>
      </c>
      <c r="I192" s="134"/>
      <c r="J192" s="134"/>
      <c r="K192" s="165">
        <f t="shared" si="38"/>
        <v>0</v>
      </c>
      <c r="L192" s="134"/>
      <c r="M192" s="134"/>
      <c r="N192" s="370">
        <f t="shared" si="39"/>
        <v>0</v>
      </c>
      <c r="O192" s="38"/>
      <c r="P192" s="6"/>
    </row>
    <row r="193" spans="1:16" s="15" customFormat="1" hidden="1" outlineLevel="4" x14ac:dyDescent="0.2">
      <c r="A193" s="344" t="s">
        <v>704</v>
      </c>
      <c r="B193" s="344" t="s">
        <v>703</v>
      </c>
      <c r="C193" s="344" t="s">
        <v>703</v>
      </c>
      <c r="D193" s="344" t="s">
        <v>1400</v>
      </c>
      <c r="E193" s="93" t="s">
        <v>1470</v>
      </c>
      <c r="F193" s="134"/>
      <c r="G193" s="134"/>
      <c r="H193" s="165">
        <f t="shared" si="37"/>
        <v>0</v>
      </c>
      <c r="I193" s="134"/>
      <c r="J193" s="134"/>
      <c r="K193" s="165">
        <f t="shared" si="38"/>
        <v>0</v>
      </c>
      <c r="L193" s="134"/>
      <c r="M193" s="134"/>
      <c r="N193" s="370">
        <f t="shared" si="39"/>
        <v>0</v>
      </c>
      <c r="O193" s="38"/>
      <c r="P193" s="6"/>
    </row>
    <row r="194" spans="1:16" s="15" customFormat="1" ht="22.5" hidden="1" outlineLevel="4" x14ac:dyDescent="0.2">
      <c r="A194" s="344" t="s">
        <v>704</v>
      </c>
      <c r="B194" s="344" t="s">
        <v>703</v>
      </c>
      <c r="C194" s="344" t="s">
        <v>703</v>
      </c>
      <c r="D194" s="344" t="s">
        <v>1401</v>
      </c>
      <c r="E194" s="93" t="s">
        <v>1471</v>
      </c>
      <c r="F194" s="134"/>
      <c r="G194" s="134"/>
      <c r="H194" s="165">
        <f t="shared" si="37"/>
        <v>0</v>
      </c>
      <c r="I194" s="134"/>
      <c r="J194" s="134"/>
      <c r="K194" s="165">
        <f t="shared" si="38"/>
        <v>0</v>
      </c>
      <c r="L194" s="134"/>
      <c r="M194" s="134"/>
      <c r="N194" s="370">
        <f t="shared" si="39"/>
        <v>0</v>
      </c>
      <c r="O194" s="38"/>
      <c r="P194" s="6"/>
    </row>
    <row r="195" spans="1:16" s="15" customFormat="1" ht="24.75" hidden="1" customHeight="1" outlineLevel="4" x14ac:dyDescent="0.2">
      <c r="A195" s="344" t="s">
        <v>704</v>
      </c>
      <c r="B195" s="344" t="s">
        <v>703</v>
      </c>
      <c r="C195" s="344" t="s">
        <v>703</v>
      </c>
      <c r="D195" s="344" t="s">
        <v>1402</v>
      </c>
      <c r="E195" s="93" t="s">
        <v>1472</v>
      </c>
      <c r="F195" s="134"/>
      <c r="G195" s="134"/>
      <c r="H195" s="165">
        <f t="shared" si="37"/>
        <v>0</v>
      </c>
      <c r="I195" s="134"/>
      <c r="J195" s="134"/>
      <c r="K195" s="165">
        <f t="shared" si="38"/>
        <v>0</v>
      </c>
      <c r="L195" s="134"/>
      <c r="M195" s="134"/>
      <c r="N195" s="370">
        <f t="shared" si="39"/>
        <v>0</v>
      </c>
      <c r="O195" s="33"/>
      <c r="P195" s="6"/>
    </row>
    <row r="196" spans="1:16" s="15" customFormat="1" ht="22.5" hidden="1" outlineLevel="4" x14ac:dyDescent="0.2">
      <c r="A196" s="344" t="s">
        <v>704</v>
      </c>
      <c r="B196" s="344" t="s">
        <v>703</v>
      </c>
      <c r="C196" s="344" t="s">
        <v>703</v>
      </c>
      <c r="D196" s="344" t="s">
        <v>1403</v>
      </c>
      <c r="E196" s="93" t="s">
        <v>1473</v>
      </c>
      <c r="F196" s="134"/>
      <c r="G196" s="134"/>
      <c r="H196" s="165">
        <f t="shared" si="37"/>
        <v>0</v>
      </c>
      <c r="I196" s="134"/>
      <c r="J196" s="134"/>
      <c r="K196" s="165">
        <f t="shared" si="38"/>
        <v>0</v>
      </c>
      <c r="L196" s="134"/>
      <c r="M196" s="134"/>
      <c r="N196" s="370">
        <f t="shared" si="39"/>
        <v>0</v>
      </c>
      <c r="O196" s="38"/>
      <c r="P196" s="6"/>
    </row>
    <row r="197" spans="1:16" s="15" customFormat="1" hidden="1" outlineLevel="4" x14ac:dyDescent="0.2">
      <c r="A197" s="344" t="s">
        <v>704</v>
      </c>
      <c r="B197" s="344" t="s">
        <v>703</v>
      </c>
      <c r="C197" s="344" t="s">
        <v>703</v>
      </c>
      <c r="D197" s="344" t="s">
        <v>1404</v>
      </c>
      <c r="E197" s="93" t="s">
        <v>1474</v>
      </c>
      <c r="F197" s="134"/>
      <c r="G197" s="134"/>
      <c r="H197" s="165">
        <f t="shared" si="37"/>
        <v>0</v>
      </c>
      <c r="I197" s="134"/>
      <c r="J197" s="134"/>
      <c r="K197" s="165">
        <f t="shared" si="38"/>
        <v>0</v>
      </c>
      <c r="L197" s="134"/>
      <c r="M197" s="134"/>
      <c r="N197" s="370">
        <f t="shared" si="39"/>
        <v>0</v>
      </c>
      <c r="O197" s="33"/>
      <c r="P197" s="6"/>
    </row>
    <row r="198" spans="1:16" s="15" customFormat="1" hidden="1" outlineLevel="4" x14ac:dyDescent="0.2">
      <c r="A198" s="344" t="s">
        <v>704</v>
      </c>
      <c r="B198" s="344" t="s">
        <v>703</v>
      </c>
      <c r="C198" s="344" t="s">
        <v>703</v>
      </c>
      <c r="D198" s="344" t="s">
        <v>1405</v>
      </c>
      <c r="E198" s="93" t="s">
        <v>1475</v>
      </c>
      <c r="F198" s="134"/>
      <c r="G198" s="134"/>
      <c r="H198" s="165">
        <f t="shared" si="37"/>
        <v>0</v>
      </c>
      <c r="I198" s="134"/>
      <c r="J198" s="134"/>
      <c r="K198" s="165">
        <f t="shared" si="38"/>
        <v>0</v>
      </c>
      <c r="L198" s="134"/>
      <c r="M198" s="134"/>
      <c r="N198" s="370">
        <f t="shared" si="39"/>
        <v>0</v>
      </c>
      <c r="O198" s="44"/>
      <c r="P198" s="6"/>
    </row>
    <row r="199" spans="1:16" s="15" customFormat="1" hidden="1" outlineLevel="4" x14ac:dyDescent="0.2">
      <c r="A199" s="344" t="s">
        <v>704</v>
      </c>
      <c r="B199" s="344" t="s">
        <v>703</v>
      </c>
      <c r="C199" s="344" t="s">
        <v>703</v>
      </c>
      <c r="D199" s="344" t="s">
        <v>1406</v>
      </c>
      <c r="E199" s="93" t="s">
        <v>1476</v>
      </c>
      <c r="F199" s="134"/>
      <c r="G199" s="134"/>
      <c r="H199" s="165">
        <f t="shared" si="37"/>
        <v>0</v>
      </c>
      <c r="I199" s="134"/>
      <c r="J199" s="134"/>
      <c r="K199" s="165">
        <f t="shared" si="38"/>
        <v>0</v>
      </c>
      <c r="L199" s="134"/>
      <c r="M199" s="134"/>
      <c r="N199" s="370">
        <f t="shared" si="39"/>
        <v>0</v>
      </c>
      <c r="O199" s="38"/>
      <c r="P199" s="6"/>
    </row>
    <row r="200" spans="1:16" s="15" customFormat="1" hidden="1" outlineLevel="4" x14ac:dyDescent="0.2">
      <c r="A200" s="344" t="s">
        <v>704</v>
      </c>
      <c r="B200" s="344" t="s">
        <v>703</v>
      </c>
      <c r="C200" s="344" t="s">
        <v>703</v>
      </c>
      <c r="D200" s="344" t="s">
        <v>1407</v>
      </c>
      <c r="E200" s="93" t="s">
        <v>1477</v>
      </c>
      <c r="F200" s="134"/>
      <c r="G200" s="134"/>
      <c r="H200" s="165">
        <f t="shared" si="37"/>
        <v>0</v>
      </c>
      <c r="I200" s="134"/>
      <c r="J200" s="134"/>
      <c r="K200" s="165">
        <f t="shared" si="38"/>
        <v>0</v>
      </c>
      <c r="L200" s="134"/>
      <c r="M200" s="134"/>
      <c r="N200" s="370">
        <f t="shared" si="39"/>
        <v>0</v>
      </c>
      <c r="O200" s="38"/>
      <c r="P200" s="6"/>
    </row>
    <row r="201" spans="1:16" s="15" customFormat="1" hidden="1" outlineLevel="4" x14ac:dyDescent="0.2">
      <c r="A201" s="344" t="s">
        <v>704</v>
      </c>
      <c r="B201" s="344" t="s">
        <v>703</v>
      </c>
      <c r="C201" s="344" t="s">
        <v>703</v>
      </c>
      <c r="D201" s="344" t="s">
        <v>1408</v>
      </c>
      <c r="E201" s="93" t="s">
        <v>1478</v>
      </c>
      <c r="F201" s="134"/>
      <c r="G201" s="134"/>
      <c r="H201" s="165">
        <f t="shared" si="37"/>
        <v>0</v>
      </c>
      <c r="I201" s="134"/>
      <c r="J201" s="134"/>
      <c r="K201" s="165">
        <f t="shared" si="38"/>
        <v>0</v>
      </c>
      <c r="L201" s="134"/>
      <c r="M201" s="134"/>
      <c r="N201" s="370">
        <f t="shared" si="39"/>
        <v>0</v>
      </c>
      <c r="O201" s="33"/>
      <c r="P201" s="6"/>
    </row>
    <row r="202" spans="1:16" s="15" customFormat="1" ht="23.25" hidden="1" customHeight="1" outlineLevel="4" x14ac:dyDescent="0.2">
      <c r="A202" s="344" t="s">
        <v>704</v>
      </c>
      <c r="B202" s="344" t="s">
        <v>703</v>
      </c>
      <c r="C202" s="344" t="s">
        <v>703</v>
      </c>
      <c r="D202" s="344" t="s">
        <v>1409</v>
      </c>
      <c r="E202" s="93" t="s">
        <v>1479</v>
      </c>
      <c r="F202" s="134"/>
      <c r="G202" s="134"/>
      <c r="H202" s="165">
        <f t="shared" si="37"/>
        <v>0</v>
      </c>
      <c r="I202" s="134"/>
      <c r="J202" s="134"/>
      <c r="K202" s="165">
        <f t="shared" si="38"/>
        <v>0</v>
      </c>
      <c r="L202" s="134"/>
      <c r="M202" s="134"/>
      <c r="N202" s="370">
        <f t="shared" si="39"/>
        <v>0</v>
      </c>
      <c r="O202" s="38"/>
      <c r="P202" s="6"/>
    </row>
    <row r="203" spans="1:16" s="15" customFormat="1" hidden="1" outlineLevel="4" x14ac:dyDescent="0.2">
      <c r="A203" s="344" t="s">
        <v>704</v>
      </c>
      <c r="B203" s="344" t="s">
        <v>703</v>
      </c>
      <c r="C203" s="344" t="s">
        <v>703</v>
      </c>
      <c r="D203" s="344" t="s">
        <v>1410</v>
      </c>
      <c r="E203" s="93" t="s">
        <v>1480</v>
      </c>
      <c r="F203" s="134"/>
      <c r="G203" s="134"/>
      <c r="H203" s="165">
        <f t="shared" si="37"/>
        <v>0</v>
      </c>
      <c r="I203" s="134"/>
      <c r="J203" s="134"/>
      <c r="K203" s="165">
        <f t="shared" si="38"/>
        <v>0</v>
      </c>
      <c r="L203" s="134"/>
      <c r="M203" s="134"/>
      <c r="N203" s="370">
        <f t="shared" si="39"/>
        <v>0</v>
      </c>
      <c r="O203" s="38"/>
      <c r="P203" s="6"/>
    </row>
    <row r="204" spans="1:16" s="15" customFormat="1" ht="22.5" hidden="1" outlineLevel="4" x14ac:dyDescent="0.2">
      <c r="A204" s="344" t="s">
        <v>704</v>
      </c>
      <c r="B204" s="344" t="s">
        <v>703</v>
      </c>
      <c r="C204" s="344" t="s">
        <v>703</v>
      </c>
      <c r="D204" s="344" t="s">
        <v>1411</v>
      </c>
      <c r="E204" s="93" t="s">
        <v>1481</v>
      </c>
      <c r="F204" s="134"/>
      <c r="G204" s="134"/>
      <c r="H204" s="165">
        <f t="shared" ref="H204:H214" si="40">F204+G204</f>
        <v>0</v>
      </c>
      <c r="I204" s="134"/>
      <c r="J204" s="134"/>
      <c r="K204" s="165">
        <f t="shared" ref="K204:K214" si="41">I204+J204</f>
        <v>0</v>
      </c>
      <c r="L204" s="134"/>
      <c r="M204" s="134"/>
      <c r="N204" s="370">
        <f t="shared" ref="N204:N214" si="42">L204+M204</f>
        <v>0</v>
      </c>
      <c r="O204" s="38"/>
      <c r="P204" s="6"/>
    </row>
    <row r="205" spans="1:16" s="15" customFormat="1" ht="22.5" hidden="1" customHeight="1" outlineLevel="4" x14ac:dyDescent="0.2">
      <c r="A205" s="344" t="s">
        <v>704</v>
      </c>
      <c r="B205" s="344" t="s">
        <v>703</v>
      </c>
      <c r="C205" s="344" t="s">
        <v>703</v>
      </c>
      <c r="D205" s="344" t="s">
        <v>1412</v>
      </c>
      <c r="E205" s="93" t="s">
        <v>1482</v>
      </c>
      <c r="F205" s="134"/>
      <c r="G205" s="134"/>
      <c r="H205" s="165">
        <f t="shared" si="40"/>
        <v>0</v>
      </c>
      <c r="I205" s="134"/>
      <c r="J205" s="134"/>
      <c r="K205" s="165">
        <f t="shared" si="41"/>
        <v>0</v>
      </c>
      <c r="L205" s="134"/>
      <c r="M205" s="134"/>
      <c r="N205" s="370">
        <f t="shared" si="42"/>
        <v>0</v>
      </c>
      <c r="O205" s="38"/>
      <c r="P205" s="6"/>
    </row>
    <row r="206" spans="1:16" s="15" customFormat="1" hidden="1" outlineLevel="4" x14ac:dyDescent="0.2">
      <c r="A206" s="344" t="s">
        <v>704</v>
      </c>
      <c r="B206" s="344" t="s">
        <v>703</v>
      </c>
      <c r="C206" s="344" t="s">
        <v>703</v>
      </c>
      <c r="D206" s="344" t="s">
        <v>1413</v>
      </c>
      <c r="E206" s="93" t="s">
        <v>1483</v>
      </c>
      <c r="F206" s="134"/>
      <c r="G206" s="134"/>
      <c r="H206" s="165">
        <f t="shared" si="40"/>
        <v>0</v>
      </c>
      <c r="I206" s="134"/>
      <c r="J206" s="134"/>
      <c r="K206" s="165">
        <f t="shared" si="41"/>
        <v>0</v>
      </c>
      <c r="L206" s="134"/>
      <c r="M206" s="134"/>
      <c r="N206" s="370">
        <f t="shared" si="42"/>
        <v>0</v>
      </c>
      <c r="O206" s="38"/>
      <c r="P206" s="6"/>
    </row>
    <row r="207" spans="1:16" s="15" customFormat="1" hidden="1" outlineLevel="4" x14ac:dyDescent="0.2">
      <c r="A207" s="344" t="s">
        <v>704</v>
      </c>
      <c r="B207" s="344" t="s">
        <v>703</v>
      </c>
      <c r="C207" s="344" t="s">
        <v>703</v>
      </c>
      <c r="D207" s="344" t="s">
        <v>1414</v>
      </c>
      <c r="E207" s="93" t="s">
        <v>1484</v>
      </c>
      <c r="F207" s="134"/>
      <c r="G207" s="134"/>
      <c r="H207" s="165">
        <f t="shared" si="40"/>
        <v>0</v>
      </c>
      <c r="I207" s="134"/>
      <c r="J207" s="134"/>
      <c r="K207" s="165">
        <f t="shared" si="41"/>
        <v>0</v>
      </c>
      <c r="L207" s="134"/>
      <c r="M207" s="134"/>
      <c r="N207" s="370">
        <f t="shared" si="42"/>
        <v>0</v>
      </c>
      <c r="O207" s="38"/>
      <c r="P207" s="6"/>
    </row>
    <row r="208" spans="1:16" s="15" customFormat="1" hidden="1" outlineLevel="4" x14ac:dyDescent="0.2">
      <c r="A208" s="344" t="s">
        <v>704</v>
      </c>
      <c r="B208" s="344" t="s">
        <v>703</v>
      </c>
      <c r="C208" s="344" t="s">
        <v>703</v>
      </c>
      <c r="D208" s="344" t="s">
        <v>1415</v>
      </c>
      <c r="E208" s="93" t="s">
        <v>1485</v>
      </c>
      <c r="F208" s="134"/>
      <c r="G208" s="134"/>
      <c r="H208" s="165">
        <f t="shared" si="40"/>
        <v>0</v>
      </c>
      <c r="I208" s="134"/>
      <c r="J208" s="134"/>
      <c r="K208" s="165">
        <f t="shared" si="41"/>
        <v>0</v>
      </c>
      <c r="L208" s="134"/>
      <c r="M208" s="134"/>
      <c r="N208" s="370">
        <f t="shared" si="42"/>
        <v>0</v>
      </c>
      <c r="O208" s="33"/>
      <c r="P208" s="6"/>
    </row>
    <row r="209" spans="1:16" s="15" customFormat="1" ht="22.5" hidden="1" outlineLevel="4" x14ac:dyDescent="0.2">
      <c r="A209" s="344" t="s">
        <v>704</v>
      </c>
      <c r="B209" s="344" t="s">
        <v>703</v>
      </c>
      <c r="C209" s="344" t="s">
        <v>703</v>
      </c>
      <c r="D209" s="344" t="s">
        <v>1416</v>
      </c>
      <c r="E209" s="93" t="s">
        <v>1486</v>
      </c>
      <c r="F209" s="134"/>
      <c r="G209" s="134"/>
      <c r="H209" s="165">
        <f t="shared" si="40"/>
        <v>0</v>
      </c>
      <c r="I209" s="134"/>
      <c r="J209" s="134"/>
      <c r="K209" s="165">
        <f t="shared" si="41"/>
        <v>0</v>
      </c>
      <c r="L209" s="134"/>
      <c r="M209" s="134"/>
      <c r="N209" s="370">
        <f t="shared" si="42"/>
        <v>0</v>
      </c>
      <c r="O209" s="33"/>
      <c r="P209" s="6"/>
    </row>
    <row r="210" spans="1:16" s="15" customFormat="1" hidden="1" outlineLevel="4" x14ac:dyDescent="0.2">
      <c r="A210" s="344" t="s">
        <v>704</v>
      </c>
      <c r="B210" s="344" t="s">
        <v>703</v>
      </c>
      <c r="C210" s="344" t="s">
        <v>703</v>
      </c>
      <c r="D210" s="344" t="s">
        <v>1417</v>
      </c>
      <c r="E210" s="93" t="s">
        <v>1487</v>
      </c>
      <c r="F210" s="134"/>
      <c r="G210" s="134"/>
      <c r="H210" s="165">
        <f t="shared" si="40"/>
        <v>0</v>
      </c>
      <c r="I210" s="134"/>
      <c r="J210" s="134"/>
      <c r="K210" s="165">
        <f t="shared" si="41"/>
        <v>0</v>
      </c>
      <c r="L210" s="134"/>
      <c r="M210" s="134"/>
      <c r="N210" s="370">
        <f t="shared" si="42"/>
        <v>0</v>
      </c>
      <c r="O210" s="44"/>
      <c r="P210" s="6"/>
    </row>
    <row r="211" spans="1:16" s="15" customFormat="1" ht="22.5" hidden="1" outlineLevel="4" x14ac:dyDescent="0.2">
      <c r="A211" s="344" t="s">
        <v>704</v>
      </c>
      <c r="B211" s="344" t="s">
        <v>703</v>
      </c>
      <c r="C211" s="344" t="s">
        <v>703</v>
      </c>
      <c r="D211" s="344" t="s">
        <v>1418</v>
      </c>
      <c r="E211" s="93" t="s">
        <v>1488</v>
      </c>
      <c r="F211" s="134"/>
      <c r="G211" s="134"/>
      <c r="H211" s="165">
        <f t="shared" si="40"/>
        <v>0</v>
      </c>
      <c r="I211" s="134"/>
      <c r="J211" s="134"/>
      <c r="K211" s="165">
        <f t="shared" si="41"/>
        <v>0</v>
      </c>
      <c r="L211" s="134"/>
      <c r="M211" s="134"/>
      <c r="N211" s="370">
        <f t="shared" si="42"/>
        <v>0</v>
      </c>
      <c r="O211" s="38"/>
      <c r="P211" s="6"/>
    </row>
    <row r="212" spans="1:16" s="15" customFormat="1" ht="25.5" hidden="1" customHeight="1" outlineLevel="4" x14ac:dyDescent="0.2">
      <c r="A212" s="344" t="s">
        <v>704</v>
      </c>
      <c r="B212" s="344" t="s">
        <v>703</v>
      </c>
      <c r="C212" s="344" t="s">
        <v>703</v>
      </c>
      <c r="D212" s="344" t="s">
        <v>1419</v>
      </c>
      <c r="E212" s="93" t="s">
        <v>1489</v>
      </c>
      <c r="F212" s="134"/>
      <c r="G212" s="134"/>
      <c r="H212" s="165">
        <f t="shared" si="40"/>
        <v>0</v>
      </c>
      <c r="I212" s="134"/>
      <c r="J212" s="134"/>
      <c r="K212" s="165">
        <f t="shared" si="41"/>
        <v>0</v>
      </c>
      <c r="L212" s="134"/>
      <c r="M212" s="134"/>
      <c r="N212" s="370">
        <f t="shared" si="42"/>
        <v>0</v>
      </c>
      <c r="O212" s="38"/>
      <c r="P212" s="6"/>
    </row>
    <row r="213" spans="1:16" s="15" customFormat="1" hidden="1" outlineLevel="4" x14ac:dyDescent="0.2">
      <c r="A213" s="344" t="s">
        <v>704</v>
      </c>
      <c r="B213" s="344" t="s">
        <v>703</v>
      </c>
      <c r="C213" s="344" t="s">
        <v>703</v>
      </c>
      <c r="D213" s="344" t="s">
        <v>1420</v>
      </c>
      <c r="E213" s="93" t="s">
        <v>1490</v>
      </c>
      <c r="F213" s="134"/>
      <c r="G213" s="134"/>
      <c r="H213" s="165">
        <f t="shared" si="40"/>
        <v>0</v>
      </c>
      <c r="I213" s="134"/>
      <c r="J213" s="134"/>
      <c r="K213" s="165">
        <f t="shared" si="41"/>
        <v>0</v>
      </c>
      <c r="L213" s="134"/>
      <c r="M213" s="134"/>
      <c r="N213" s="370">
        <f t="shared" si="42"/>
        <v>0</v>
      </c>
      <c r="O213" s="38"/>
      <c r="P213" s="6"/>
    </row>
    <row r="214" spans="1:16" s="15" customFormat="1" hidden="1" outlineLevel="4" x14ac:dyDescent="0.2">
      <c r="A214" s="344" t="s">
        <v>704</v>
      </c>
      <c r="B214" s="344" t="s">
        <v>703</v>
      </c>
      <c r="C214" s="344" t="s">
        <v>703</v>
      </c>
      <c r="D214" s="344" t="s">
        <v>1421</v>
      </c>
      <c r="E214" s="93" t="s">
        <v>1491</v>
      </c>
      <c r="F214" s="134"/>
      <c r="G214" s="134"/>
      <c r="H214" s="165">
        <f t="shared" si="40"/>
        <v>0</v>
      </c>
      <c r="I214" s="134"/>
      <c r="J214" s="134"/>
      <c r="K214" s="165">
        <f t="shared" si="41"/>
        <v>0</v>
      </c>
      <c r="L214" s="134"/>
      <c r="M214" s="134"/>
      <c r="N214" s="370">
        <f t="shared" si="42"/>
        <v>0</v>
      </c>
      <c r="O214" s="38"/>
      <c r="P214" s="6"/>
    </row>
    <row r="215" spans="1:16" s="15" customFormat="1" hidden="1" outlineLevel="4" x14ac:dyDescent="0.2">
      <c r="A215" s="344" t="s">
        <v>704</v>
      </c>
      <c r="B215" s="344" t="s">
        <v>703</v>
      </c>
      <c r="C215" s="344" t="s">
        <v>703</v>
      </c>
      <c r="D215" s="344" t="s">
        <v>1422</v>
      </c>
      <c r="E215" s="93" t="s">
        <v>1492</v>
      </c>
      <c r="F215" s="134"/>
      <c r="G215" s="134"/>
      <c r="H215" s="165">
        <f t="shared" ref="H215:H217" si="43">F215+G215</f>
        <v>0</v>
      </c>
      <c r="I215" s="134"/>
      <c r="J215" s="134"/>
      <c r="K215" s="165">
        <f t="shared" ref="K215:K217" si="44">I215+J215</f>
        <v>0</v>
      </c>
      <c r="L215" s="134"/>
      <c r="M215" s="134"/>
      <c r="N215" s="370">
        <f t="shared" ref="N215:N217" si="45">L215+M215</f>
        <v>0</v>
      </c>
      <c r="O215" s="33"/>
      <c r="P215" s="6"/>
    </row>
    <row r="216" spans="1:16" s="15" customFormat="1" hidden="1" outlineLevel="4" x14ac:dyDescent="0.2">
      <c r="A216" s="344" t="s">
        <v>704</v>
      </c>
      <c r="B216" s="344" t="s">
        <v>703</v>
      </c>
      <c r="C216" s="344" t="s">
        <v>703</v>
      </c>
      <c r="D216" s="344" t="s">
        <v>1685</v>
      </c>
      <c r="E216" s="93" t="s">
        <v>1686</v>
      </c>
      <c r="F216" s="134"/>
      <c r="G216" s="134"/>
      <c r="H216" s="165">
        <f t="shared" ref="H216" si="46">F216+G216</f>
        <v>0</v>
      </c>
      <c r="I216" s="134"/>
      <c r="J216" s="134"/>
      <c r="K216" s="165">
        <f t="shared" ref="K216" si="47">I216+J216</f>
        <v>0</v>
      </c>
      <c r="L216" s="134"/>
      <c r="M216" s="134"/>
      <c r="N216" s="370">
        <f t="shared" ref="N216" si="48">L216+M216</f>
        <v>0</v>
      </c>
      <c r="O216" s="33"/>
      <c r="P216" s="6"/>
    </row>
    <row r="217" spans="1:16" s="15" customFormat="1" ht="12" hidden="1" outlineLevel="4" thickBot="1" x14ac:dyDescent="0.25">
      <c r="A217" s="344" t="s">
        <v>704</v>
      </c>
      <c r="B217" s="344" t="s">
        <v>703</v>
      </c>
      <c r="C217" s="344" t="s">
        <v>703</v>
      </c>
      <c r="D217" s="344"/>
      <c r="E217" s="17"/>
      <c r="F217" s="134"/>
      <c r="G217" s="134"/>
      <c r="H217" s="165">
        <f t="shared" si="43"/>
        <v>0</v>
      </c>
      <c r="I217" s="134"/>
      <c r="J217" s="134"/>
      <c r="K217" s="165">
        <f t="shared" si="44"/>
        <v>0</v>
      </c>
      <c r="L217" s="134"/>
      <c r="M217" s="134"/>
      <c r="N217" s="370">
        <f t="shared" si="45"/>
        <v>0</v>
      </c>
      <c r="O217" s="122"/>
      <c r="P217" s="6"/>
    </row>
    <row r="218" spans="1:16" ht="12" outlineLevel="1" thickBot="1" x14ac:dyDescent="0.25">
      <c r="A218" s="334" t="s">
        <v>704</v>
      </c>
      <c r="B218" s="334" t="s">
        <v>704</v>
      </c>
      <c r="C218" s="334"/>
      <c r="D218" s="334"/>
      <c r="E218" s="91" t="s">
        <v>91</v>
      </c>
      <c r="F218" s="147">
        <f>F219+F315+F317+F374+F290</f>
        <v>0</v>
      </c>
      <c r="G218" s="147">
        <f>G219+G315+G317+G374+G290</f>
        <v>0</v>
      </c>
      <c r="H218" s="147">
        <f t="shared" si="37"/>
        <v>0</v>
      </c>
      <c r="I218" s="147">
        <f>I219+I315+I317+I374+I290</f>
        <v>0</v>
      </c>
      <c r="J218" s="147">
        <f>J219+J315+J317+J374+J290</f>
        <v>0</v>
      </c>
      <c r="K218" s="147">
        <f t="shared" si="38"/>
        <v>0</v>
      </c>
      <c r="L218" s="147">
        <f>L219+L315+L317+L374+L290</f>
        <v>0</v>
      </c>
      <c r="M218" s="147">
        <f>M219+M315+M317+M374+M290</f>
        <v>0</v>
      </c>
      <c r="N218" s="148">
        <f t="shared" si="39"/>
        <v>0</v>
      </c>
      <c r="O218" s="42"/>
    </row>
    <row r="219" spans="1:16" outlineLevel="2" collapsed="1" x14ac:dyDescent="0.2">
      <c r="A219" s="341" t="s">
        <v>704</v>
      </c>
      <c r="B219" s="341" t="s">
        <v>704</v>
      </c>
      <c r="C219" s="341" t="s">
        <v>702</v>
      </c>
      <c r="D219" s="341"/>
      <c r="E219" s="92" t="s">
        <v>916</v>
      </c>
      <c r="F219" s="132">
        <f>SUM(F220:F289)</f>
        <v>0</v>
      </c>
      <c r="G219" s="132">
        <f>SUM(G220:G289)</f>
        <v>0</v>
      </c>
      <c r="H219" s="132">
        <f>F219+G219</f>
        <v>0</v>
      </c>
      <c r="I219" s="132">
        <f>SUM(I220:I289)</f>
        <v>0</v>
      </c>
      <c r="J219" s="132">
        <f>SUM(J220:J289)</f>
        <v>0</v>
      </c>
      <c r="K219" s="132">
        <f>I219+J219</f>
        <v>0</v>
      </c>
      <c r="L219" s="132">
        <f>SUM(L220:L289)</f>
        <v>0</v>
      </c>
      <c r="M219" s="132">
        <f>SUM(M220:M289)</f>
        <v>0</v>
      </c>
      <c r="N219" s="149">
        <f>L219+M219</f>
        <v>0</v>
      </c>
      <c r="O219" s="123"/>
    </row>
    <row r="220" spans="1:16" s="15" customFormat="1" ht="22.5" hidden="1" outlineLevel="4" x14ac:dyDescent="0.2">
      <c r="A220" s="344" t="s">
        <v>704</v>
      </c>
      <c r="B220" s="344" t="s">
        <v>704</v>
      </c>
      <c r="C220" s="344" t="s">
        <v>702</v>
      </c>
      <c r="D220" s="344" t="s">
        <v>1219</v>
      </c>
      <c r="E220" s="93" t="s">
        <v>171</v>
      </c>
      <c r="F220" s="134"/>
      <c r="G220" s="134"/>
      <c r="H220" s="165">
        <f t="shared" si="37"/>
        <v>0</v>
      </c>
      <c r="I220" s="134"/>
      <c r="J220" s="134"/>
      <c r="K220" s="165">
        <f t="shared" si="38"/>
        <v>0</v>
      </c>
      <c r="L220" s="134"/>
      <c r="M220" s="134"/>
      <c r="N220" s="370">
        <f t="shared" si="39"/>
        <v>0</v>
      </c>
      <c r="O220" s="314"/>
      <c r="P220" s="6"/>
    </row>
    <row r="221" spans="1:16" s="15" customFormat="1" hidden="1" outlineLevel="4" x14ac:dyDescent="0.2">
      <c r="A221" s="344" t="s">
        <v>704</v>
      </c>
      <c r="B221" s="344" t="s">
        <v>704</v>
      </c>
      <c r="C221" s="344" t="s">
        <v>702</v>
      </c>
      <c r="D221" s="344" t="s">
        <v>1218</v>
      </c>
      <c r="E221" s="93" t="s">
        <v>172</v>
      </c>
      <c r="F221" s="134"/>
      <c r="G221" s="134"/>
      <c r="H221" s="165">
        <f t="shared" si="37"/>
        <v>0</v>
      </c>
      <c r="I221" s="134"/>
      <c r="J221" s="134"/>
      <c r="K221" s="165">
        <f t="shared" si="38"/>
        <v>0</v>
      </c>
      <c r="L221" s="134"/>
      <c r="M221" s="134"/>
      <c r="N221" s="370">
        <f t="shared" si="39"/>
        <v>0</v>
      </c>
      <c r="O221" s="33"/>
      <c r="P221" s="6"/>
    </row>
    <row r="222" spans="1:16" s="15" customFormat="1" hidden="1" outlineLevel="4" x14ac:dyDescent="0.2">
      <c r="A222" s="344" t="s">
        <v>704</v>
      </c>
      <c r="B222" s="344" t="s">
        <v>704</v>
      </c>
      <c r="C222" s="344" t="s">
        <v>702</v>
      </c>
      <c r="D222" s="344" t="s">
        <v>1220</v>
      </c>
      <c r="E222" s="93" t="s">
        <v>1493</v>
      </c>
      <c r="F222" s="134"/>
      <c r="G222" s="134"/>
      <c r="H222" s="165">
        <f t="shared" ref="H222" si="49">F222+G222</f>
        <v>0</v>
      </c>
      <c r="I222" s="134"/>
      <c r="J222" s="134"/>
      <c r="K222" s="165">
        <f t="shared" ref="K222" si="50">I222+J222</f>
        <v>0</v>
      </c>
      <c r="L222" s="134"/>
      <c r="M222" s="134"/>
      <c r="N222" s="370">
        <f t="shared" ref="N222" si="51">L222+M222</f>
        <v>0</v>
      </c>
      <c r="O222" s="38"/>
      <c r="P222" s="6"/>
    </row>
    <row r="223" spans="1:16" s="15" customFormat="1" hidden="1" outlineLevel="4" x14ac:dyDescent="0.2">
      <c r="A223" s="344" t="s">
        <v>704</v>
      </c>
      <c r="B223" s="344" t="s">
        <v>704</v>
      </c>
      <c r="C223" s="344" t="s">
        <v>702</v>
      </c>
      <c r="D223" s="344" t="s">
        <v>1221</v>
      </c>
      <c r="E223" s="93" t="s">
        <v>1494</v>
      </c>
      <c r="F223" s="134"/>
      <c r="G223" s="134"/>
      <c r="H223" s="165">
        <f t="shared" si="37"/>
        <v>0</v>
      </c>
      <c r="I223" s="134"/>
      <c r="J223" s="134"/>
      <c r="K223" s="165">
        <f t="shared" si="38"/>
        <v>0</v>
      </c>
      <c r="L223" s="134"/>
      <c r="M223" s="134"/>
      <c r="N223" s="370">
        <f t="shared" si="39"/>
        <v>0</v>
      </c>
      <c r="O223" s="33"/>
      <c r="P223" s="6"/>
    </row>
    <row r="224" spans="1:16" s="15" customFormat="1" hidden="1" outlineLevel="4" x14ac:dyDescent="0.2">
      <c r="A224" s="344" t="s">
        <v>704</v>
      </c>
      <c r="B224" s="344" t="s">
        <v>704</v>
      </c>
      <c r="C224" s="344" t="s">
        <v>702</v>
      </c>
      <c r="D224" s="344" t="s">
        <v>1225</v>
      </c>
      <c r="E224" s="93" t="s">
        <v>173</v>
      </c>
      <c r="F224" s="134"/>
      <c r="G224" s="134"/>
      <c r="H224" s="165">
        <f t="shared" si="37"/>
        <v>0</v>
      </c>
      <c r="I224" s="134"/>
      <c r="J224" s="134"/>
      <c r="K224" s="165">
        <f t="shared" si="38"/>
        <v>0</v>
      </c>
      <c r="L224" s="134"/>
      <c r="M224" s="134"/>
      <c r="N224" s="370">
        <f t="shared" si="39"/>
        <v>0</v>
      </c>
      <c r="O224" s="44"/>
      <c r="P224" s="6"/>
    </row>
    <row r="225" spans="1:16" s="15" customFormat="1" ht="22.5" hidden="1" outlineLevel="4" x14ac:dyDescent="0.2">
      <c r="A225" s="344" t="s">
        <v>704</v>
      </c>
      <c r="B225" s="344" t="s">
        <v>704</v>
      </c>
      <c r="C225" s="344" t="s">
        <v>702</v>
      </c>
      <c r="D225" s="344" t="s">
        <v>1222</v>
      </c>
      <c r="E225" s="93" t="s">
        <v>1495</v>
      </c>
      <c r="F225" s="134"/>
      <c r="G225" s="134"/>
      <c r="H225" s="165">
        <f t="shared" si="37"/>
        <v>0</v>
      </c>
      <c r="I225" s="134"/>
      <c r="J225" s="134"/>
      <c r="K225" s="165">
        <f t="shared" si="38"/>
        <v>0</v>
      </c>
      <c r="L225" s="134"/>
      <c r="M225" s="134"/>
      <c r="N225" s="370">
        <f t="shared" si="39"/>
        <v>0</v>
      </c>
      <c r="O225" s="33"/>
      <c r="P225" s="6"/>
    </row>
    <row r="226" spans="1:16" s="15" customFormat="1" hidden="1" outlineLevel="4" x14ac:dyDescent="0.2">
      <c r="A226" s="344" t="s">
        <v>704</v>
      </c>
      <c r="B226" s="344" t="s">
        <v>704</v>
      </c>
      <c r="C226" s="344" t="s">
        <v>702</v>
      </c>
      <c r="D226" s="344" t="s">
        <v>1226</v>
      </c>
      <c r="E226" s="93" t="s">
        <v>174</v>
      </c>
      <c r="F226" s="134"/>
      <c r="G226" s="134"/>
      <c r="H226" s="165">
        <f t="shared" ref="H226:H281" si="52">F226+G226</f>
        <v>0</v>
      </c>
      <c r="I226" s="134"/>
      <c r="J226" s="134"/>
      <c r="K226" s="165">
        <f t="shared" ref="K226:K281" si="53">I226+J226</f>
        <v>0</v>
      </c>
      <c r="L226" s="134"/>
      <c r="M226" s="134"/>
      <c r="N226" s="370">
        <f t="shared" ref="N226:N281" si="54">L226+M226</f>
        <v>0</v>
      </c>
      <c r="O226" s="44"/>
      <c r="P226" s="6"/>
    </row>
    <row r="227" spans="1:16" s="15" customFormat="1" hidden="1" outlineLevel="4" x14ac:dyDescent="0.2">
      <c r="A227" s="344" t="s">
        <v>704</v>
      </c>
      <c r="B227" s="344" t="s">
        <v>704</v>
      </c>
      <c r="C227" s="344" t="s">
        <v>702</v>
      </c>
      <c r="D227" s="344" t="s">
        <v>1227</v>
      </c>
      <c r="E227" s="93" t="s">
        <v>1496</v>
      </c>
      <c r="F227" s="134"/>
      <c r="G227" s="134"/>
      <c r="H227" s="165">
        <f t="shared" si="52"/>
        <v>0</v>
      </c>
      <c r="I227" s="134"/>
      <c r="J227" s="134"/>
      <c r="K227" s="165">
        <f t="shared" si="53"/>
        <v>0</v>
      </c>
      <c r="L227" s="134"/>
      <c r="M227" s="134"/>
      <c r="N227" s="370">
        <f t="shared" si="54"/>
        <v>0</v>
      </c>
      <c r="O227" s="33"/>
      <c r="P227" s="6"/>
    </row>
    <row r="228" spans="1:16" s="15" customFormat="1" ht="33.75" hidden="1" outlineLevel="4" x14ac:dyDescent="0.2">
      <c r="A228" s="344" t="s">
        <v>704</v>
      </c>
      <c r="B228" s="344" t="s">
        <v>704</v>
      </c>
      <c r="C228" s="344" t="s">
        <v>702</v>
      </c>
      <c r="D228" s="344" t="s">
        <v>1228</v>
      </c>
      <c r="E228" s="93" t="s">
        <v>175</v>
      </c>
      <c r="F228" s="134"/>
      <c r="G228" s="134"/>
      <c r="H228" s="165">
        <f t="shared" si="52"/>
        <v>0</v>
      </c>
      <c r="I228" s="134"/>
      <c r="J228" s="134"/>
      <c r="K228" s="165">
        <f t="shared" si="53"/>
        <v>0</v>
      </c>
      <c r="L228" s="134"/>
      <c r="M228" s="134"/>
      <c r="N228" s="370">
        <f t="shared" si="54"/>
        <v>0</v>
      </c>
      <c r="O228" s="33"/>
      <c r="P228" s="6"/>
    </row>
    <row r="229" spans="1:16" s="15" customFormat="1" ht="22.5" hidden="1" outlineLevel="4" x14ac:dyDescent="0.2">
      <c r="A229" s="344" t="s">
        <v>704</v>
      </c>
      <c r="B229" s="344" t="s">
        <v>704</v>
      </c>
      <c r="C229" s="344" t="s">
        <v>702</v>
      </c>
      <c r="D229" s="344" t="s">
        <v>1224</v>
      </c>
      <c r="E229" s="93" t="s">
        <v>1497</v>
      </c>
      <c r="F229" s="134"/>
      <c r="G229" s="134"/>
      <c r="H229" s="165">
        <f t="shared" si="52"/>
        <v>0</v>
      </c>
      <c r="I229" s="134"/>
      <c r="J229" s="134"/>
      <c r="K229" s="165">
        <f t="shared" si="53"/>
        <v>0</v>
      </c>
      <c r="L229" s="134"/>
      <c r="M229" s="134"/>
      <c r="N229" s="370">
        <f t="shared" si="54"/>
        <v>0</v>
      </c>
      <c r="O229" s="38"/>
      <c r="P229" s="6"/>
    </row>
    <row r="230" spans="1:16" s="15" customFormat="1" ht="22.5" hidden="1" outlineLevel="4" x14ac:dyDescent="0.2">
      <c r="A230" s="344" t="s">
        <v>704</v>
      </c>
      <c r="B230" s="344" t="s">
        <v>704</v>
      </c>
      <c r="C230" s="344" t="s">
        <v>702</v>
      </c>
      <c r="D230" s="344" t="s">
        <v>1296</v>
      </c>
      <c r="E230" s="93" t="s">
        <v>1498</v>
      </c>
      <c r="F230" s="134"/>
      <c r="G230" s="134"/>
      <c r="H230" s="165">
        <f t="shared" si="52"/>
        <v>0</v>
      </c>
      <c r="I230" s="134"/>
      <c r="J230" s="134"/>
      <c r="K230" s="165">
        <f t="shared" si="53"/>
        <v>0</v>
      </c>
      <c r="L230" s="134"/>
      <c r="M230" s="134"/>
      <c r="N230" s="370">
        <f t="shared" si="54"/>
        <v>0</v>
      </c>
      <c r="O230" s="33"/>
      <c r="P230" s="6"/>
    </row>
    <row r="231" spans="1:16" s="15" customFormat="1" ht="22.5" hidden="1" outlineLevel="4" x14ac:dyDescent="0.2">
      <c r="A231" s="344" t="s">
        <v>704</v>
      </c>
      <c r="B231" s="344" t="s">
        <v>704</v>
      </c>
      <c r="C231" s="344" t="s">
        <v>702</v>
      </c>
      <c r="D231" s="344" t="s">
        <v>1297</v>
      </c>
      <c r="E231" s="93" t="s">
        <v>1499</v>
      </c>
      <c r="F231" s="134"/>
      <c r="G231" s="134"/>
      <c r="H231" s="165">
        <f t="shared" si="52"/>
        <v>0</v>
      </c>
      <c r="I231" s="134"/>
      <c r="J231" s="134"/>
      <c r="K231" s="165">
        <f t="shared" si="53"/>
        <v>0</v>
      </c>
      <c r="L231" s="134"/>
      <c r="M231" s="134"/>
      <c r="N231" s="370">
        <f t="shared" si="54"/>
        <v>0</v>
      </c>
      <c r="O231" s="38"/>
      <c r="P231" s="6"/>
    </row>
    <row r="232" spans="1:16" s="15" customFormat="1" hidden="1" outlineLevel="4" x14ac:dyDescent="0.2">
      <c r="A232" s="344" t="s">
        <v>704</v>
      </c>
      <c r="B232" s="344" t="s">
        <v>704</v>
      </c>
      <c r="C232" s="344" t="s">
        <v>702</v>
      </c>
      <c r="D232" s="344" t="s">
        <v>1298</v>
      </c>
      <c r="E232" s="93" t="s">
        <v>176</v>
      </c>
      <c r="F232" s="134"/>
      <c r="G232" s="134"/>
      <c r="H232" s="165">
        <f t="shared" si="52"/>
        <v>0</v>
      </c>
      <c r="I232" s="134"/>
      <c r="J232" s="134"/>
      <c r="K232" s="165">
        <f t="shared" si="53"/>
        <v>0</v>
      </c>
      <c r="L232" s="134"/>
      <c r="M232" s="134"/>
      <c r="N232" s="370">
        <f t="shared" si="54"/>
        <v>0</v>
      </c>
      <c r="O232" s="38"/>
      <c r="P232" s="6"/>
    </row>
    <row r="233" spans="1:16" s="15" customFormat="1" hidden="1" outlineLevel="4" x14ac:dyDescent="0.2">
      <c r="A233" s="344" t="s">
        <v>704</v>
      </c>
      <c r="B233" s="344" t="s">
        <v>704</v>
      </c>
      <c r="C233" s="344" t="s">
        <v>702</v>
      </c>
      <c r="D233" s="344" t="s">
        <v>1299</v>
      </c>
      <c r="E233" s="93" t="s">
        <v>177</v>
      </c>
      <c r="F233" s="134"/>
      <c r="G233" s="134"/>
      <c r="H233" s="165">
        <f t="shared" si="52"/>
        <v>0</v>
      </c>
      <c r="I233" s="134"/>
      <c r="J233" s="134"/>
      <c r="K233" s="165">
        <f t="shared" si="53"/>
        <v>0</v>
      </c>
      <c r="L233" s="134"/>
      <c r="M233" s="134"/>
      <c r="N233" s="370">
        <f t="shared" si="54"/>
        <v>0</v>
      </c>
      <c r="O233" s="38"/>
      <c r="P233" s="6"/>
    </row>
    <row r="234" spans="1:16" s="15" customFormat="1" hidden="1" outlineLevel="4" x14ac:dyDescent="0.2">
      <c r="A234" s="344" t="s">
        <v>704</v>
      </c>
      <c r="B234" s="344" t="s">
        <v>704</v>
      </c>
      <c r="C234" s="344" t="s">
        <v>702</v>
      </c>
      <c r="D234" s="344" t="s">
        <v>1300</v>
      </c>
      <c r="E234" s="93" t="s">
        <v>178</v>
      </c>
      <c r="F234" s="134"/>
      <c r="G234" s="134"/>
      <c r="H234" s="165">
        <f t="shared" si="52"/>
        <v>0</v>
      </c>
      <c r="I234" s="134"/>
      <c r="J234" s="134"/>
      <c r="K234" s="165">
        <f t="shared" si="53"/>
        <v>0</v>
      </c>
      <c r="L234" s="134"/>
      <c r="M234" s="134"/>
      <c r="N234" s="370">
        <f t="shared" si="54"/>
        <v>0</v>
      </c>
      <c r="O234" s="38"/>
      <c r="P234" s="6"/>
    </row>
    <row r="235" spans="1:16" s="15" customFormat="1" hidden="1" outlineLevel="4" x14ac:dyDescent="0.2">
      <c r="A235" s="344" t="s">
        <v>704</v>
      </c>
      <c r="B235" s="344" t="s">
        <v>704</v>
      </c>
      <c r="C235" s="344" t="s">
        <v>702</v>
      </c>
      <c r="D235" s="344" t="s">
        <v>1301</v>
      </c>
      <c r="E235" s="93" t="s">
        <v>179</v>
      </c>
      <c r="F235" s="134"/>
      <c r="G235" s="134"/>
      <c r="H235" s="165">
        <f t="shared" si="52"/>
        <v>0</v>
      </c>
      <c r="I235" s="134"/>
      <c r="J235" s="134"/>
      <c r="K235" s="165">
        <f t="shared" si="53"/>
        <v>0</v>
      </c>
      <c r="L235" s="134"/>
      <c r="M235" s="134"/>
      <c r="N235" s="370">
        <f t="shared" si="54"/>
        <v>0</v>
      </c>
      <c r="O235" s="38"/>
      <c r="P235" s="6"/>
    </row>
    <row r="236" spans="1:16" s="15" customFormat="1" hidden="1" outlineLevel="4" x14ac:dyDescent="0.2">
      <c r="A236" s="344" t="s">
        <v>704</v>
      </c>
      <c r="B236" s="344" t="s">
        <v>704</v>
      </c>
      <c r="C236" s="344" t="s">
        <v>702</v>
      </c>
      <c r="D236" s="344" t="s">
        <v>1302</v>
      </c>
      <c r="E236" s="93" t="s">
        <v>180</v>
      </c>
      <c r="F236" s="134"/>
      <c r="G236" s="134"/>
      <c r="H236" s="165">
        <f t="shared" si="52"/>
        <v>0</v>
      </c>
      <c r="I236" s="134"/>
      <c r="J236" s="134"/>
      <c r="K236" s="165">
        <f t="shared" si="53"/>
        <v>0</v>
      </c>
      <c r="L236" s="134"/>
      <c r="M236" s="134"/>
      <c r="N236" s="370">
        <f t="shared" si="54"/>
        <v>0</v>
      </c>
      <c r="O236" s="38"/>
      <c r="P236" s="6"/>
    </row>
    <row r="237" spans="1:16" s="15" customFormat="1" ht="22.5" hidden="1" outlineLevel="4" x14ac:dyDescent="0.2">
      <c r="A237" s="344" t="s">
        <v>704</v>
      </c>
      <c r="B237" s="344" t="s">
        <v>704</v>
      </c>
      <c r="C237" s="344" t="s">
        <v>702</v>
      </c>
      <c r="D237" s="344" t="s">
        <v>1303</v>
      </c>
      <c r="E237" s="93" t="s">
        <v>181</v>
      </c>
      <c r="F237" s="134"/>
      <c r="G237" s="134"/>
      <c r="H237" s="165">
        <f t="shared" si="52"/>
        <v>0</v>
      </c>
      <c r="I237" s="134"/>
      <c r="J237" s="134"/>
      <c r="K237" s="165">
        <f t="shared" si="53"/>
        <v>0</v>
      </c>
      <c r="L237" s="134"/>
      <c r="M237" s="134"/>
      <c r="N237" s="370">
        <f t="shared" si="54"/>
        <v>0</v>
      </c>
      <c r="O237" s="38"/>
      <c r="P237" s="6"/>
    </row>
    <row r="238" spans="1:16" s="15" customFormat="1" hidden="1" outlineLevel="4" x14ac:dyDescent="0.2">
      <c r="A238" s="344" t="s">
        <v>704</v>
      </c>
      <c r="B238" s="344" t="s">
        <v>704</v>
      </c>
      <c r="C238" s="344" t="s">
        <v>702</v>
      </c>
      <c r="D238" s="344" t="s">
        <v>1304</v>
      </c>
      <c r="E238" s="93" t="s">
        <v>1500</v>
      </c>
      <c r="F238" s="134"/>
      <c r="G238" s="134"/>
      <c r="H238" s="165">
        <f t="shared" si="52"/>
        <v>0</v>
      </c>
      <c r="I238" s="134"/>
      <c r="J238" s="134"/>
      <c r="K238" s="165">
        <f t="shared" si="53"/>
        <v>0</v>
      </c>
      <c r="L238" s="134"/>
      <c r="M238" s="134"/>
      <c r="N238" s="370">
        <f t="shared" si="54"/>
        <v>0</v>
      </c>
      <c r="O238" s="38"/>
      <c r="P238" s="6"/>
    </row>
    <row r="239" spans="1:16" s="15" customFormat="1" hidden="1" outlineLevel="4" x14ac:dyDescent="0.2">
      <c r="A239" s="344" t="s">
        <v>704</v>
      </c>
      <c r="B239" s="344" t="s">
        <v>704</v>
      </c>
      <c r="C239" s="344" t="s">
        <v>702</v>
      </c>
      <c r="D239" s="344" t="s">
        <v>1305</v>
      </c>
      <c r="E239" s="93" t="s">
        <v>1501</v>
      </c>
      <c r="F239" s="134"/>
      <c r="G239" s="134"/>
      <c r="H239" s="165">
        <f t="shared" si="52"/>
        <v>0</v>
      </c>
      <c r="I239" s="134"/>
      <c r="J239" s="134"/>
      <c r="K239" s="165">
        <f t="shared" si="53"/>
        <v>0</v>
      </c>
      <c r="L239" s="134"/>
      <c r="M239" s="134"/>
      <c r="N239" s="370">
        <f t="shared" si="54"/>
        <v>0</v>
      </c>
      <c r="O239" s="38"/>
      <c r="P239" s="6"/>
    </row>
    <row r="240" spans="1:16" s="15" customFormat="1" ht="22.5" hidden="1" outlineLevel="4" x14ac:dyDescent="0.2">
      <c r="A240" s="344" t="s">
        <v>704</v>
      </c>
      <c r="B240" s="344" t="s">
        <v>704</v>
      </c>
      <c r="C240" s="344" t="s">
        <v>702</v>
      </c>
      <c r="D240" s="344" t="s">
        <v>1306</v>
      </c>
      <c r="E240" s="93" t="s">
        <v>1502</v>
      </c>
      <c r="F240" s="134"/>
      <c r="G240" s="134"/>
      <c r="H240" s="165">
        <f t="shared" si="52"/>
        <v>0</v>
      </c>
      <c r="I240" s="134"/>
      <c r="J240" s="134"/>
      <c r="K240" s="165">
        <f t="shared" si="53"/>
        <v>0</v>
      </c>
      <c r="L240" s="134"/>
      <c r="M240" s="134"/>
      <c r="N240" s="370">
        <f t="shared" si="54"/>
        <v>0</v>
      </c>
      <c r="O240" s="38"/>
      <c r="P240" s="6"/>
    </row>
    <row r="241" spans="1:16" s="15" customFormat="1" hidden="1" outlineLevel="4" x14ac:dyDescent="0.2">
      <c r="A241" s="344" t="s">
        <v>704</v>
      </c>
      <c r="B241" s="344" t="s">
        <v>704</v>
      </c>
      <c r="C241" s="344" t="s">
        <v>702</v>
      </c>
      <c r="D241" s="344" t="s">
        <v>1308</v>
      </c>
      <c r="E241" s="93" t="s">
        <v>182</v>
      </c>
      <c r="F241" s="134"/>
      <c r="G241" s="134"/>
      <c r="H241" s="165">
        <f t="shared" si="52"/>
        <v>0</v>
      </c>
      <c r="I241" s="134"/>
      <c r="J241" s="134"/>
      <c r="K241" s="165">
        <f t="shared" si="53"/>
        <v>0</v>
      </c>
      <c r="L241" s="134"/>
      <c r="M241" s="134"/>
      <c r="N241" s="370">
        <f t="shared" si="54"/>
        <v>0</v>
      </c>
      <c r="O241" s="38"/>
      <c r="P241" s="6"/>
    </row>
    <row r="242" spans="1:16" s="15" customFormat="1" hidden="1" outlineLevel="4" x14ac:dyDescent="0.2">
      <c r="A242" s="344" t="s">
        <v>704</v>
      </c>
      <c r="B242" s="344" t="s">
        <v>704</v>
      </c>
      <c r="C242" s="344" t="s">
        <v>702</v>
      </c>
      <c r="D242" s="344" t="s">
        <v>1309</v>
      </c>
      <c r="E242" s="93" t="s">
        <v>183</v>
      </c>
      <c r="F242" s="134"/>
      <c r="G242" s="134"/>
      <c r="H242" s="165">
        <f t="shared" si="52"/>
        <v>0</v>
      </c>
      <c r="I242" s="134"/>
      <c r="J242" s="134"/>
      <c r="K242" s="165">
        <f t="shared" si="53"/>
        <v>0</v>
      </c>
      <c r="L242" s="134"/>
      <c r="M242" s="134"/>
      <c r="N242" s="370">
        <f t="shared" si="54"/>
        <v>0</v>
      </c>
      <c r="O242" s="33"/>
      <c r="P242" s="6"/>
    </row>
    <row r="243" spans="1:16" s="15" customFormat="1" hidden="1" outlineLevel="4" x14ac:dyDescent="0.2">
      <c r="A243" s="344" t="s">
        <v>704</v>
      </c>
      <c r="B243" s="344" t="s">
        <v>704</v>
      </c>
      <c r="C243" s="344" t="s">
        <v>702</v>
      </c>
      <c r="D243" s="344" t="s">
        <v>1310</v>
      </c>
      <c r="E243" s="93" t="s">
        <v>184</v>
      </c>
      <c r="F243" s="134"/>
      <c r="G243" s="134"/>
      <c r="H243" s="165">
        <f t="shared" si="52"/>
        <v>0</v>
      </c>
      <c r="I243" s="134"/>
      <c r="J243" s="134"/>
      <c r="K243" s="165">
        <f t="shared" si="53"/>
        <v>0</v>
      </c>
      <c r="L243" s="134"/>
      <c r="M243" s="134"/>
      <c r="N243" s="370">
        <f t="shared" si="54"/>
        <v>0</v>
      </c>
      <c r="O243" s="38"/>
      <c r="P243" s="6"/>
    </row>
    <row r="244" spans="1:16" s="15" customFormat="1" ht="22.5" hidden="1" outlineLevel="4" x14ac:dyDescent="0.2">
      <c r="A244" s="344" t="s">
        <v>704</v>
      </c>
      <c r="B244" s="344" t="s">
        <v>704</v>
      </c>
      <c r="C244" s="344" t="s">
        <v>702</v>
      </c>
      <c r="D244" s="344" t="s">
        <v>1311</v>
      </c>
      <c r="E244" s="93" t="s">
        <v>1503</v>
      </c>
      <c r="F244" s="134"/>
      <c r="G244" s="134"/>
      <c r="H244" s="165">
        <f t="shared" si="52"/>
        <v>0</v>
      </c>
      <c r="I244" s="134"/>
      <c r="J244" s="134"/>
      <c r="K244" s="165">
        <f t="shared" si="53"/>
        <v>0</v>
      </c>
      <c r="L244" s="134"/>
      <c r="M244" s="134"/>
      <c r="N244" s="370">
        <f t="shared" si="54"/>
        <v>0</v>
      </c>
      <c r="O244" s="38"/>
      <c r="P244" s="6"/>
    </row>
    <row r="245" spans="1:16" s="15" customFormat="1" ht="22.5" hidden="1" outlineLevel="4" x14ac:dyDescent="0.2">
      <c r="A245" s="344" t="s">
        <v>704</v>
      </c>
      <c r="B245" s="344" t="s">
        <v>704</v>
      </c>
      <c r="C245" s="344" t="s">
        <v>702</v>
      </c>
      <c r="D245" s="344" t="s">
        <v>1312</v>
      </c>
      <c r="E245" s="93" t="s">
        <v>1504</v>
      </c>
      <c r="F245" s="134"/>
      <c r="G245" s="134"/>
      <c r="H245" s="165">
        <f t="shared" si="52"/>
        <v>0</v>
      </c>
      <c r="I245" s="134"/>
      <c r="J245" s="134"/>
      <c r="K245" s="165">
        <f t="shared" si="53"/>
        <v>0</v>
      </c>
      <c r="L245" s="134"/>
      <c r="M245" s="134"/>
      <c r="N245" s="370">
        <f t="shared" si="54"/>
        <v>0</v>
      </c>
      <c r="O245" s="38"/>
      <c r="P245" s="6"/>
    </row>
    <row r="246" spans="1:16" s="15" customFormat="1" hidden="1" outlineLevel="4" x14ac:dyDescent="0.2">
      <c r="A246" s="344" t="s">
        <v>704</v>
      </c>
      <c r="B246" s="344" t="s">
        <v>704</v>
      </c>
      <c r="C246" s="344" t="s">
        <v>702</v>
      </c>
      <c r="D246" s="344" t="s">
        <v>1313</v>
      </c>
      <c r="E246" s="93" t="s">
        <v>185</v>
      </c>
      <c r="F246" s="134"/>
      <c r="G246" s="134"/>
      <c r="H246" s="165">
        <f t="shared" si="52"/>
        <v>0</v>
      </c>
      <c r="I246" s="134"/>
      <c r="J246" s="134"/>
      <c r="K246" s="165">
        <f t="shared" si="53"/>
        <v>0</v>
      </c>
      <c r="L246" s="134"/>
      <c r="M246" s="134"/>
      <c r="N246" s="370">
        <f t="shared" si="54"/>
        <v>0</v>
      </c>
      <c r="O246" s="38"/>
      <c r="P246" s="6"/>
    </row>
    <row r="247" spans="1:16" s="15" customFormat="1" ht="22.5" hidden="1" outlineLevel="4" x14ac:dyDescent="0.2">
      <c r="A247" s="344" t="s">
        <v>704</v>
      </c>
      <c r="B247" s="344" t="s">
        <v>704</v>
      </c>
      <c r="C247" s="344" t="s">
        <v>702</v>
      </c>
      <c r="D247" s="344" t="s">
        <v>1314</v>
      </c>
      <c r="E247" s="93" t="s">
        <v>186</v>
      </c>
      <c r="F247" s="134"/>
      <c r="G247" s="134"/>
      <c r="H247" s="165">
        <f t="shared" si="52"/>
        <v>0</v>
      </c>
      <c r="I247" s="134"/>
      <c r="J247" s="134"/>
      <c r="K247" s="165">
        <f t="shared" si="53"/>
        <v>0</v>
      </c>
      <c r="L247" s="134"/>
      <c r="M247" s="134"/>
      <c r="N247" s="370">
        <f t="shared" si="54"/>
        <v>0</v>
      </c>
      <c r="O247" s="38"/>
      <c r="P247" s="6"/>
    </row>
    <row r="248" spans="1:16" s="15" customFormat="1" hidden="1" outlineLevel="4" x14ac:dyDescent="0.2">
      <c r="A248" s="344" t="s">
        <v>704</v>
      </c>
      <c r="B248" s="344" t="s">
        <v>704</v>
      </c>
      <c r="C248" s="344" t="s">
        <v>702</v>
      </c>
      <c r="D248" s="344" t="s">
        <v>1315</v>
      </c>
      <c r="E248" s="93" t="s">
        <v>187</v>
      </c>
      <c r="F248" s="134"/>
      <c r="G248" s="134"/>
      <c r="H248" s="165">
        <f t="shared" si="52"/>
        <v>0</v>
      </c>
      <c r="I248" s="134"/>
      <c r="J248" s="134"/>
      <c r="K248" s="165">
        <f t="shared" si="53"/>
        <v>0</v>
      </c>
      <c r="L248" s="134"/>
      <c r="M248" s="134"/>
      <c r="N248" s="370">
        <f t="shared" si="54"/>
        <v>0</v>
      </c>
      <c r="O248" s="38"/>
      <c r="P248" s="6"/>
    </row>
    <row r="249" spans="1:16" s="15" customFormat="1" ht="23.25" hidden="1" customHeight="1" outlineLevel="4" x14ac:dyDescent="0.2">
      <c r="A249" s="344" t="s">
        <v>704</v>
      </c>
      <c r="B249" s="344" t="s">
        <v>704</v>
      </c>
      <c r="C249" s="344" t="s">
        <v>702</v>
      </c>
      <c r="D249" s="344" t="s">
        <v>1316</v>
      </c>
      <c r="E249" s="93" t="s">
        <v>1505</v>
      </c>
      <c r="F249" s="134"/>
      <c r="G249" s="134"/>
      <c r="H249" s="165">
        <f t="shared" si="52"/>
        <v>0</v>
      </c>
      <c r="I249" s="134"/>
      <c r="J249" s="134"/>
      <c r="K249" s="165">
        <f t="shared" si="53"/>
        <v>0</v>
      </c>
      <c r="L249" s="134"/>
      <c r="M249" s="134"/>
      <c r="N249" s="370">
        <f t="shared" si="54"/>
        <v>0</v>
      </c>
      <c r="O249" s="38"/>
      <c r="P249" s="6"/>
    </row>
    <row r="250" spans="1:16" s="15" customFormat="1" hidden="1" outlineLevel="4" x14ac:dyDescent="0.2">
      <c r="A250" s="344" t="s">
        <v>704</v>
      </c>
      <c r="B250" s="344" t="s">
        <v>704</v>
      </c>
      <c r="C250" s="344" t="s">
        <v>702</v>
      </c>
      <c r="D250" s="344" t="s">
        <v>1317</v>
      </c>
      <c r="E250" s="93" t="s">
        <v>1506</v>
      </c>
      <c r="F250" s="134"/>
      <c r="G250" s="134"/>
      <c r="H250" s="165">
        <f t="shared" si="52"/>
        <v>0</v>
      </c>
      <c r="I250" s="134"/>
      <c r="J250" s="134"/>
      <c r="K250" s="165">
        <f t="shared" si="53"/>
        <v>0</v>
      </c>
      <c r="L250" s="134"/>
      <c r="M250" s="134"/>
      <c r="N250" s="370">
        <f t="shared" si="54"/>
        <v>0</v>
      </c>
      <c r="O250" s="38"/>
      <c r="P250" s="6"/>
    </row>
    <row r="251" spans="1:16" s="15" customFormat="1" ht="22.5" hidden="1" outlineLevel="4" x14ac:dyDescent="0.2">
      <c r="A251" s="344" t="s">
        <v>704</v>
      </c>
      <c r="B251" s="344" t="s">
        <v>704</v>
      </c>
      <c r="C251" s="344" t="s">
        <v>702</v>
      </c>
      <c r="D251" s="344" t="s">
        <v>1318</v>
      </c>
      <c r="E251" s="93" t="s">
        <v>1507</v>
      </c>
      <c r="F251" s="134"/>
      <c r="G251" s="134"/>
      <c r="H251" s="165">
        <f t="shared" si="52"/>
        <v>0</v>
      </c>
      <c r="I251" s="134"/>
      <c r="J251" s="134"/>
      <c r="K251" s="165">
        <f t="shared" si="53"/>
        <v>0</v>
      </c>
      <c r="L251" s="134"/>
      <c r="M251" s="134"/>
      <c r="N251" s="370">
        <f t="shared" si="54"/>
        <v>0</v>
      </c>
      <c r="O251" s="38"/>
      <c r="P251" s="6"/>
    </row>
    <row r="252" spans="1:16" s="15" customFormat="1" hidden="1" outlineLevel="4" x14ac:dyDescent="0.2">
      <c r="A252" s="344" t="s">
        <v>704</v>
      </c>
      <c r="B252" s="344" t="s">
        <v>704</v>
      </c>
      <c r="C252" s="344" t="s">
        <v>702</v>
      </c>
      <c r="D252" s="344" t="s">
        <v>1319</v>
      </c>
      <c r="E252" s="93" t="s">
        <v>1508</v>
      </c>
      <c r="F252" s="134"/>
      <c r="G252" s="134"/>
      <c r="H252" s="165">
        <f t="shared" si="52"/>
        <v>0</v>
      </c>
      <c r="I252" s="134"/>
      <c r="J252" s="134"/>
      <c r="K252" s="165">
        <f t="shared" si="53"/>
        <v>0</v>
      </c>
      <c r="L252" s="134"/>
      <c r="M252" s="134"/>
      <c r="N252" s="370">
        <f t="shared" si="54"/>
        <v>0</v>
      </c>
      <c r="O252" s="38"/>
      <c r="P252" s="6"/>
    </row>
    <row r="253" spans="1:16" s="15" customFormat="1" hidden="1" outlineLevel="4" x14ac:dyDescent="0.2">
      <c r="A253" s="344" t="s">
        <v>704</v>
      </c>
      <c r="B253" s="344" t="s">
        <v>704</v>
      </c>
      <c r="C253" s="344" t="s">
        <v>702</v>
      </c>
      <c r="D253" s="344" t="s">
        <v>1320</v>
      </c>
      <c r="E253" s="93" t="s">
        <v>188</v>
      </c>
      <c r="F253" s="134"/>
      <c r="G253" s="134"/>
      <c r="H253" s="165">
        <f t="shared" si="52"/>
        <v>0</v>
      </c>
      <c r="I253" s="134"/>
      <c r="J253" s="134"/>
      <c r="K253" s="165">
        <f t="shared" si="53"/>
        <v>0</v>
      </c>
      <c r="L253" s="134"/>
      <c r="M253" s="134"/>
      <c r="N253" s="370">
        <f t="shared" si="54"/>
        <v>0</v>
      </c>
      <c r="O253" s="38"/>
      <c r="P253" s="6"/>
    </row>
    <row r="254" spans="1:16" s="15" customFormat="1" hidden="1" outlineLevel="4" x14ac:dyDescent="0.2">
      <c r="A254" s="344" t="s">
        <v>704</v>
      </c>
      <c r="B254" s="344" t="s">
        <v>704</v>
      </c>
      <c r="C254" s="344" t="s">
        <v>702</v>
      </c>
      <c r="D254" s="344" t="s">
        <v>1324</v>
      </c>
      <c r="E254" s="93" t="s">
        <v>190</v>
      </c>
      <c r="F254" s="134"/>
      <c r="G254" s="134"/>
      <c r="H254" s="165">
        <f t="shared" si="52"/>
        <v>0</v>
      </c>
      <c r="I254" s="134"/>
      <c r="J254" s="134"/>
      <c r="K254" s="165">
        <f t="shared" si="53"/>
        <v>0</v>
      </c>
      <c r="L254" s="134"/>
      <c r="M254" s="134"/>
      <c r="N254" s="370">
        <f t="shared" si="54"/>
        <v>0</v>
      </c>
      <c r="O254" s="38"/>
      <c r="P254" s="6"/>
    </row>
    <row r="255" spans="1:16" s="15" customFormat="1" hidden="1" outlineLevel="4" x14ac:dyDescent="0.2">
      <c r="A255" s="344" t="s">
        <v>704</v>
      </c>
      <c r="B255" s="344" t="s">
        <v>704</v>
      </c>
      <c r="C255" s="344" t="s">
        <v>702</v>
      </c>
      <c r="D255" s="344" t="s">
        <v>1325</v>
      </c>
      <c r="E255" s="93" t="s">
        <v>191</v>
      </c>
      <c r="F255" s="134"/>
      <c r="G255" s="134"/>
      <c r="H255" s="165">
        <f t="shared" si="52"/>
        <v>0</v>
      </c>
      <c r="I255" s="134"/>
      <c r="J255" s="134"/>
      <c r="K255" s="165">
        <f t="shared" si="53"/>
        <v>0</v>
      </c>
      <c r="L255" s="134"/>
      <c r="M255" s="134"/>
      <c r="N255" s="370">
        <f t="shared" si="54"/>
        <v>0</v>
      </c>
      <c r="O255" s="38"/>
      <c r="P255" s="6"/>
    </row>
    <row r="256" spans="1:16" s="15" customFormat="1" hidden="1" outlineLevel="4" x14ac:dyDescent="0.2">
      <c r="A256" s="344" t="s">
        <v>704</v>
      </c>
      <c r="B256" s="344" t="s">
        <v>704</v>
      </c>
      <c r="C256" s="344" t="s">
        <v>702</v>
      </c>
      <c r="D256" s="344" t="s">
        <v>1326</v>
      </c>
      <c r="E256" s="93" t="s">
        <v>192</v>
      </c>
      <c r="F256" s="134"/>
      <c r="G256" s="134"/>
      <c r="H256" s="165">
        <f t="shared" si="52"/>
        <v>0</v>
      </c>
      <c r="I256" s="134"/>
      <c r="J256" s="134"/>
      <c r="K256" s="165">
        <f t="shared" si="53"/>
        <v>0</v>
      </c>
      <c r="L256" s="134"/>
      <c r="M256" s="134"/>
      <c r="N256" s="370">
        <f t="shared" si="54"/>
        <v>0</v>
      </c>
      <c r="O256" s="38"/>
      <c r="P256" s="6"/>
    </row>
    <row r="257" spans="1:16" s="15" customFormat="1" hidden="1" outlineLevel="4" x14ac:dyDescent="0.2">
      <c r="A257" s="344" t="s">
        <v>704</v>
      </c>
      <c r="B257" s="344" t="s">
        <v>704</v>
      </c>
      <c r="C257" s="344" t="s">
        <v>702</v>
      </c>
      <c r="D257" s="344" t="s">
        <v>1327</v>
      </c>
      <c r="E257" s="93" t="s">
        <v>193</v>
      </c>
      <c r="F257" s="134"/>
      <c r="G257" s="134"/>
      <c r="H257" s="165">
        <f t="shared" si="52"/>
        <v>0</v>
      </c>
      <c r="I257" s="134"/>
      <c r="J257" s="134"/>
      <c r="K257" s="165">
        <f t="shared" si="53"/>
        <v>0</v>
      </c>
      <c r="L257" s="134"/>
      <c r="M257" s="134"/>
      <c r="N257" s="370">
        <f t="shared" si="54"/>
        <v>0</v>
      </c>
      <c r="O257" s="38"/>
      <c r="P257" s="6"/>
    </row>
    <row r="258" spans="1:16" s="15" customFormat="1" ht="23.25" hidden="1" customHeight="1" outlineLevel="4" x14ac:dyDescent="0.2">
      <c r="A258" s="344" t="s">
        <v>704</v>
      </c>
      <c r="B258" s="344" t="s">
        <v>704</v>
      </c>
      <c r="C258" s="344" t="s">
        <v>702</v>
      </c>
      <c r="D258" s="344" t="s">
        <v>1328</v>
      </c>
      <c r="E258" s="93" t="s">
        <v>1509</v>
      </c>
      <c r="F258" s="134"/>
      <c r="G258" s="134"/>
      <c r="H258" s="165">
        <f t="shared" si="52"/>
        <v>0</v>
      </c>
      <c r="I258" s="134"/>
      <c r="J258" s="134"/>
      <c r="K258" s="165">
        <f t="shared" si="53"/>
        <v>0</v>
      </c>
      <c r="L258" s="134"/>
      <c r="M258" s="134"/>
      <c r="N258" s="370">
        <f t="shared" si="54"/>
        <v>0</v>
      </c>
      <c r="O258" s="38"/>
      <c r="P258" s="6"/>
    </row>
    <row r="259" spans="1:16" s="15" customFormat="1" ht="22.5" hidden="1" customHeight="1" outlineLevel="4" x14ac:dyDescent="0.2">
      <c r="A259" s="344" t="s">
        <v>704</v>
      </c>
      <c r="B259" s="344" t="s">
        <v>704</v>
      </c>
      <c r="C259" s="344" t="s">
        <v>702</v>
      </c>
      <c r="D259" s="344" t="s">
        <v>1329</v>
      </c>
      <c r="E259" s="93" t="s">
        <v>194</v>
      </c>
      <c r="F259" s="134"/>
      <c r="G259" s="134"/>
      <c r="H259" s="165">
        <f t="shared" si="52"/>
        <v>0</v>
      </c>
      <c r="I259" s="134"/>
      <c r="J259" s="134"/>
      <c r="K259" s="165">
        <f t="shared" si="53"/>
        <v>0</v>
      </c>
      <c r="L259" s="134"/>
      <c r="M259" s="134"/>
      <c r="N259" s="370">
        <f t="shared" si="54"/>
        <v>0</v>
      </c>
      <c r="O259" s="38"/>
      <c r="P259" s="6"/>
    </row>
    <row r="260" spans="1:16" s="15" customFormat="1" hidden="1" outlineLevel="4" x14ac:dyDescent="0.2">
      <c r="A260" s="344" t="s">
        <v>704</v>
      </c>
      <c r="B260" s="344" t="s">
        <v>704</v>
      </c>
      <c r="C260" s="344" t="s">
        <v>702</v>
      </c>
      <c r="D260" s="344" t="s">
        <v>1330</v>
      </c>
      <c r="E260" s="93" t="s">
        <v>195</v>
      </c>
      <c r="F260" s="134"/>
      <c r="G260" s="134"/>
      <c r="H260" s="165">
        <f t="shared" si="52"/>
        <v>0</v>
      </c>
      <c r="I260" s="134"/>
      <c r="J260" s="134"/>
      <c r="K260" s="165">
        <f t="shared" si="53"/>
        <v>0</v>
      </c>
      <c r="L260" s="134"/>
      <c r="M260" s="134"/>
      <c r="N260" s="370">
        <f t="shared" si="54"/>
        <v>0</v>
      </c>
      <c r="O260" s="38"/>
      <c r="P260" s="6"/>
    </row>
    <row r="261" spans="1:16" s="15" customFormat="1" hidden="1" outlineLevel="4" x14ac:dyDescent="0.2">
      <c r="A261" s="344" t="s">
        <v>704</v>
      </c>
      <c r="B261" s="344" t="s">
        <v>704</v>
      </c>
      <c r="C261" s="344" t="s">
        <v>702</v>
      </c>
      <c r="D261" s="344" t="s">
        <v>1331</v>
      </c>
      <c r="E261" s="93" t="s">
        <v>1510</v>
      </c>
      <c r="F261" s="134"/>
      <c r="G261" s="134"/>
      <c r="H261" s="165">
        <f t="shared" si="52"/>
        <v>0</v>
      </c>
      <c r="I261" s="134"/>
      <c r="J261" s="134"/>
      <c r="K261" s="165">
        <f t="shared" si="53"/>
        <v>0</v>
      </c>
      <c r="L261" s="134"/>
      <c r="M261" s="134"/>
      <c r="N261" s="370">
        <f t="shared" si="54"/>
        <v>0</v>
      </c>
      <c r="O261" s="38"/>
      <c r="P261" s="6"/>
    </row>
    <row r="262" spans="1:16" s="15" customFormat="1" hidden="1" outlineLevel="4" x14ac:dyDescent="0.2">
      <c r="A262" s="344" t="s">
        <v>704</v>
      </c>
      <c r="B262" s="344" t="s">
        <v>704</v>
      </c>
      <c r="C262" s="344" t="s">
        <v>702</v>
      </c>
      <c r="D262" s="344" t="s">
        <v>1332</v>
      </c>
      <c r="E262" s="93" t="s">
        <v>1511</v>
      </c>
      <c r="F262" s="134"/>
      <c r="G262" s="134"/>
      <c r="H262" s="165">
        <f t="shared" si="52"/>
        <v>0</v>
      </c>
      <c r="I262" s="134"/>
      <c r="J262" s="134"/>
      <c r="K262" s="165">
        <f t="shared" si="53"/>
        <v>0</v>
      </c>
      <c r="L262" s="134"/>
      <c r="M262" s="134"/>
      <c r="N262" s="370">
        <f t="shared" si="54"/>
        <v>0</v>
      </c>
      <c r="O262" s="33"/>
      <c r="P262" s="6"/>
    </row>
    <row r="263" spans="1:16" s="15" customFormat="1" hidden="1" outlineLevel="4" x14ac:dyDescent="0.2">
      <c r="A263" s="344" t="s">
        <v>704</v>
      </c>
      <c r="B263" s="344" t="s">
        <v>704</v>
      </c>
      <c r="C263" s="344" t="s">
        <v>702</v>
      </c>
      <c r="D263" s="344" t="s">
        <v>1333</v>
      </c>
      <c r="E263" s="93" t="s">
        <v>196</v>
      </c>
      <c r="F263" s="134"/>
      <c r="G263" s="134"/>
      <c r="H263" s="165">
        <f t="shared" si="52"/>
        <v>0</v>
      </c>
      <c r="I263" s="134"/>
      <c r="J263" s="134"/>
      <c r="K263" s="165">
        <f t="shared" si="53"/>
        <v>0</v>
      </c>
      <c r="L263" s="134"/>
      <c r="M263" s="134"/>
      <c r="N263" s="370">
        <f t="shared" si="54"/>
        <v>0</v>
      </c>
      <c r="O263" s="38"/>
      <c r="P263" s="6"/>
    </row>
    <row r="264" spans="1:16" s="15" customFormat="1" hidden="1" outlineLevel="4" x14ac:dyDescent="0.2">
      <c r="A264" s="344" t="s">
        <v>704</v>
      </c>
      <c r="B264" s="344" t="s">
        <v>704</v>
      </c>
      <c r="C264" s="344" t="s">
        <v>702</v>
      </c>
      <c r="D264" s="344" t="s">
        <v>1334</v>
      </c>
      <c r="E264" s="93" t="s">
        <v>197</v>
      </c>
      <c r="F264" s="134"/>
      <c r="G264" s="134"/>
      <c r="H264" s="165">
        <f t="shared" si="52"/>
        <v>0</v>
      </c>
      <c r="I264" s="134"/>
      <c r="J264" s="134"/>
      <c r="K264" s="165">
        <f t="shared" si="53"/>
        <v>0</v>
      </c>
      <c r="L264" s="134"/>
      <c r="M264" s="134"/>
      <c r="N264" s="370">
        <f t="shared" si="54"/>
        <v>0</v>
      </c>
      <c r="O264" s="33"/>
      <c r="P264" s="6"/>
    </row>
    <row r="265" spans="1:16" s="15" customFormat="1" hidden="1" outlineLevel="4" x14ac:dyDescent="0.2">
      <c r="A265" s="344" t="s">
        <v>704</v>
      </c>
      <c r="B265" s="344" t="s">
        <v>704</v>
      </c>
      <c r="C265" s="344" t="s">
        <v>702</v>
      </c>
      <c r="D265" s="344" t="s">
        <v>1335</v>
      </c>
      <c r="E265" s="93" t="s">
        <v>198</v>
      </c>
      <c r="F265" s="134"/>
      <c r="G265" s="134"/>
      <c r="H265" s="165">
        <f t="shared" si="52"/>
        <v>0</v>
      </c>
      <c r="I265" s="134"/>
      <c r="J265" s="134"/>
      <c r="K265" s="165">
        <f t="shared" si="53"/>
        <v>0</v>
      </c>
      <c r="L265" s="134"/>
      <c r="M265" s="134"/>
      <c r="N265" s="370">
        <f t="shared" si="54"/>
        <v>0</v>
      </c>
      <c r="O265" s="38"/>
      <c r="P265" s="6"/>
    </row>
    <row r="266" spans="1:16" s="15" customFormat="1" hidden="1" outlineLevel="4" x14ac:dyDescent="0.2">
      <c r="A266" s="344" t="s">
        <v>704</v>
      </c>
      <c r="B266" s="344" t="s">
        <v>704</v>
      </c>
      <c r="C266" s="344" t="s">
        <v>702</v>
      </c>
      <c r="D266" s="344" t="s">
        <v>1336</v>
      </c>
      <c r="E266" s="93" t="s">
        <v>200</v>
      </c>
      <c r="F266" s="134"/>
      <c r="G266" s="134"/>
      <c r="H266" s="165">
        <f t="shared" si="52"/>
        <v>0</v>
      </c>
      <c r="I266" s="134"/>
      <c r="J266" s="134"/>
      <c r="K266" s="165">
        <f t="shared" si="53"/>
        <v>0</v>
      </c>
      <c r="L266" s="134"/>
      <c r="M266" s="134"/>
      <c r="N266" s="370">
        <f t="shared" si="54"/>
        <v>0</v>
      </c>
      <c r="O266" s="33"/>
      <c r="P266" s="6"/>
    </row>
    <row r="267" spans="1:16" s="15" customFormat="1" hidden="1" outlineLevel="4" x14ac:dyDescent="0.2">
      <c r="A267" s="344" t="s">
        <v>704</v>
      </c>
      <c r="B267" s="344" t="s">
        <v>704</v>
      </c>
      <c r="C267" s="344" t="s">
        <v>702</v>
      </c>
      <c r="D267" s="344" t="s">
        <v>1337</v>
      </c>
      <c r="E267" s="93" t="s">
        <v>1512</v>
      </c>
      <c r="F267" s="134"/>
      <c r="G267" s="134"/>
      <c r="H267" s="165">
        <f t="shared" si="52"/>
        <v>0</v>
      </c>
      <c r="I267" s="134"/>
      <c r="J267" s="134"/>
      <c r="K267" s="165">
        <f t="shared" si="53"/>
        <v>0</v>
      </c>
      <c r="L267" s="134"/>
      <c r="M267" s="134"/>
      <c r="N267" s="370">
        <f t="shared" si="54"/>
        <v>0</v>
      </c>
      <c r="O267" s="33"/>
      <c r="P267" s="6"/>
    </row>
    <row r="268" spans="1:16" s="15" customFormat="1" hidden="1" outlineLevel="4" x14ac:dyDescent="0.2">
      <c r="A268" s="344" t="s">
        <v>704</v>
      </c>
      <c r="B268" s="344" t="s">
        <v>704</v>
      </c>
      <c r="C268" s="344" t="s">
        <v>702</v>
      </c>
      <c r="D268" s="344" t="s">
        <v>1338</v>
      </c>
      <c r="E268" s="93" t="s">
        <v>1513</v>
      </c>
      <c r="F268" s="134"/>
      <c r="G268" s="134"/>
      <c r="H268" s="165">
        <f t="shared" si="52"/>
        <v>0</v>
      </c>
      <c r="I268" s="134"/>
      <c r="J268" s="134"/>
      <c r="K268" s="165">
        <f t="shared" si="53"/>
        <v>0</v>
      </c>
      <c r="L268" s="134"/>
      <c r="M268" s="134"/>
      <c r="N268" s="370">
        <f t="shared" si="54"/>
        <v>0</v>
      </c>
      <c r="O268" s="33"/>
      <c r="P268" s="6"/>
    </row>
    <row r="269" spans="1:16" s="15" customFormat="1" hidden="1" outlineLevel="4" x14ac:dyDescent="0.2">
      <c r="A269" s="344" t="s">
        <v>704</v>
      </c>
      <c r="B269" s="344" t="s">
        <v>704</v>
      </c>
      <c r="C269" s="344" t="s">
        <v>702</v>
      </c>
      <c r="D269" s="344" t="s">
        <v>1339</v>
      </c>
      <c r="E269" s="93" t="s">
        <v>1514</v>
      </c>
      <c r="F269" s="134"/>
      <c r="G269" s="134"/>
      <c r="H269" s="165">
        <f t="shared" si="52"/>
        <v>0</v>
      </c>
      <c r="I269" s="134"/>
      <c r="J269" s="134"/>
      <c r="K269" s="165">
        <f t="shared" si="53"/>
        <v>0</v>
      </c>
      <c r="L269" s="134"/>
      <c r="M269" s="134"/>
      <c r="N269" s="370">
        <f t="shared" si="54"/>
        <v>0</v>
      </c>
      <c r="O269" s="38"/>
      <c r="P269" s="6"/>
    </row>
    <row r="270" spans="1:16" s="15" customFormat="1" hidden="1" outlineLevel="4" x14ac:dyDescent="0.2">
      <c r="A270" s="344" t="s">
        <v>704</v>
      </c>
      <c r="B270" s="344" t="s">
        <v>704</v>
      </c>
      <c r="C270" s="344" t="s">
        <v>702</v>
      </c>
      <c r="D270" s="344" t="s">
        <v>1340</v>
      </c>
      <c r="E270" s="93" t="s">
        <v>201</v>
      </c>
      <c r="F270" s="134"/>
      <c r="G270" s="134"/>
      <c r="H270" s="165">
        <f t="shared" si="52"/>
        <v>0</v>
      </c>
      <c r="I270" s="134"/>
      <c r="J270" s="134"/>
      <c r="K270" s="165">
        <f t="shared" si="53"/>
        <v>0</v>
      </c>
      <c r="L270" s="134"/>
      <c r="M270" s="134"/>
      <c r="N270" s="370">
        <f t="shared" si="54"/>
        <v>0</v>
      </c>
      <c r="O270" s="38"/>
      <c r="P270" s="6"/>
    </row>
    <row r="271" spans="1:16" s="15" customFormat="1" hidden="1" outlineLevel="4" x14ac:dyDescent="0.2">
      <c r="A271" s="344" t="s">
        <v>704</v>
      </c>
      <c r="B271" s="344" t="s">
        <v>704</v>
      </c>
      <c r="C271" s="344" t="s">
        <v>702</v>
      </c>
      <c r="D271" s="344" t="s">
        <v>1341</v>
      </c>
      <c r="E271" s="93" t="s">
        <v>1515</v>
      </c>
      <c r="F271" s="134"/>
      <c r="G271" s="134"/>
      <c r="H271" s="165">
        <f t="shared" si="52"/>
        <v>0</v>
      </c>
      <c r="I271" s="134"/>
      <c r="J271" s="134"/>
      <c r="K271" s="165">
        <f t="shared" si="53"/>
        <v>0</v>
      </c>
      <c r="L271" s="134"/>
      <c r="M271" s="134"/>
      <c r="N271" s="370">
        <f t="shared" si="54"/>
        <v>0</v>
      </c>
      <c r="O271" s="33"/>
      <c r="P271" s="6"/>
    </row>
    <row r="272" spans="1:16" s="15" customFormat="1" hidden="1" outlineLevel="4" x14ac:dyDescent="0.2">
      <c r="A272" s="344" t="s">
        <v>704</v>
      </c>
      <c r="B272" s="344" t="s">
        <v>704</v>
      </c>
      <c r="C272" s="344" t="s">
        <v>702</v>
      </c>
      <c r="D272" s="344" t="s">
        <v>1342</v>
      </c>
      <c r="E272" s="93" t="s">
        <v>202</v>
      </c>
      <c r="F272" s="134"/>
      <c r="G272" s="134"/>
      <c r="H272" s="165">
        <f t="shared" si="52"/>
        <v>0</v>
      </c>
      <c r="I272" s="134"/>
      <c r="J272" s="134"/>
      <c r="K272" s="165">
        <f t="shared" si="53"/>
        <v>0</v>
      </c>
      <c r="L272" s="134"/>
      <c r="M272" s="134"/>
      <c r="N272" s="370">
        <f t="shared" si="54"/>
        <v>0</v>
      </c>
      <c r="O272" s="33"/>
      <c r="P272" s="6"/>
    </row>
    <row r="273" spans="1:16" s="15" customFormat="1" hidden="1" outlineLevel="4" x14ac:dyDescent="0.2">
      <c r="A273" s="344" t="s">
        <v>704</v>
      </c>
      <c r="B273" s="344" t="s">
        <v>704</v>
      </c>
      <c r="C273" s="344" t="s">
        <v>702</v>
      </c>
      <c r="D273" s="344" t="s">
        <v>1343</v>
      </c>
      <c r="E273" s="93" t="s">
        <v>203</v>
      </c>
      <c r="F273" s="134"/>
      <c r="G273" s="134"/>
      <c r="H273" s="165">
        <f t="shared" si="52"/>
        <v>0</v>
      </c>
      <c r="I273" s="134"/>
      <c r="J273" s="134"/>
      <c r="K273" s="165">
        <f t="shared" si="53"/>
        <v>0</v>
      </c>
      <c r="L273" s="134"/>
      <c r="M273" s="134"/>
      <c r="N273" s="370">
        <f t="shared" si="54"/>
        <v>0</v>
      </c>
      <c r="O273" s="33"/>
      <c r="P273" s="6"/>
    </row>
    <row r="274" spans="1:16" s="15" customFormat="1" hidden="1" outlineLevel="4" x14ac:dyDescent="0.2">
      <c r="A274" s="344" t="s">
        <v>704</v>
      </c>
      <c r="B274" s="344" t="s">
        <v>704</v>
      </c>
      <c r="C274" s="344" t="s">
        <v>702</v>
      </c>
      <c r="D274" s="344" t="s">
        <v>1344</v>
      </c>
      <c r="E274" s="93" t="s">
        <v>204</v>
      </c>
      <c r="F274" s="134"/>
      <c r="G274" s="134"/>
      <c r="H274" s="165">
        <f t="shared" si="52"/>
        <v>0</v>
      </c>
      <c r="I274" s="134"/>
      <c r="J274" s="134"/>
      <c r="K274" s="165">
        <f t="shared" si="53"/>
        <v>0</v>
      </c>
      <c r="L274" s="134"/>
      <c r="M274" s="134"/>
      <c r="N274" s="370">
        <f t="shared" si="54"/>
        <v>0</v>
      </c>
      <c r="O274" s="33"/>
      <c r="P274" s="6"/>
    </row>
    <row r="275" spans="1:16" s="15" customFormat="1" hidden="1" outlineLevel="4" x14ac:dyDescent="0.2">
      <c r="A275" s="344" t="s">
        <v>704</v>
      </c>
      <c r="B275" s="344" t="s">
        <v>704</v>
      </c>
      <c r="C275" s="344" t="s">
        <v>702</v>
      </c>
      <c r="D275" s="344" t="s">
        <v>1346</v>
      </c>
      <c r="E275" s="93" t="s">
        <v>1516</v>
      </c>
      <c r="F275" s="134"/>
      <c r="G275" s="134"/>
      <c r="H275" s="165">
        <f t="shared" si="52"/>
        <v>0</v>
      </c>
      <c r="I275" s="134"/>
      <c r="J275" s="134"/>
      <c r="K275" s="165">
        <f t="shared" si="53"/>
        <v>0</v>
      </c>
      <c r="L275" s="134"/>
      <c r="M275" s="134"/>
      <c r="N275" s="370">
        <f t="shared" si="54"/>
        <v>0</v>
      </c>
      <c r="O275" s="38"/>
      <c r="P275" s="6"/>
    </row>
    <row r="276" spans="1:16" s="15" customFormat="1" hidden="1" outlineLevel="4" x14ac:dyDescent="0.2">
      <c r="A276" s="344" t="s">
        <v>704</v>
      </c>
      <c r="B276" s="344" t="s">
        <v>704</v>
      </c>
      <c r="C276" s="344" t="s">
        <v>702</v>
      </c>
      <c r="D276" s="344" t="s">
        <v>1347</v>
      </c>
      <c r="E276" s="93" t="s">
        <v>206</v>
      </c>
      <c r="F276" s="134"/>
      <c r="G276" s="134"/>
      <c r="H276" s="165">
        <f t="shared" si="52"/>
        <v>0</v>
      </c>
      <c r="I276" s="134"/>
      <c r="J276" s="134"/>
      <c r="K276" s="165">
        <f t="shared" si="53"/>
        <v>0</v>
      </c>
      <c r="L276" s="134"/>
      <c r="M276" s="134"/>
      <c r="N276" s="370">
        <f t="shared" si="54"/>
        <v>0</v>
      </c>
      <c r="O276" s="38"/>
      <c r="P276" s="6"/>
    </row>
    <row r="277" spans="1:16" s="15" customFormat="1" hidden="1" outlineLevel="4" x14ac:dyDescent="0.2">
      <c r="A277" s="344" t="s">
        <v>704</v>
      </c>
      <c r="B277" s="344" t="s">
        <v>704</v>
      </c>
      <c r="C277" s="344" t="s">
        <v>702</v>
      </c>
      <c r="D277" s="344" t="s">
        <v>1348</v>
      </c>
      <c r="E277" s="93" t="s">
        <v>207</v>
      </c>
      <c r="F277" s="134"/>
      <c r="G277" s="134"/>
      <c r="H277" s="165">
        <f t="shared" si="52"/>
        <v>0</v>
      </c>
      <c r="I277" s="134"/>
      <c r="J277" s="134"/>
      <c r="K277" s="165">
        <f t="shared" si="53"/>
        <v>0</v>
      </c>
      <c r="L277" s="134"/>
      <c r="M277" s="134"/>
      <c r="N277" s="370">
        <f t="shared" si="54"/>
        <v>0</v>
      </c>
      <c r="O277" s="33"/>
      <c r="P277" s="6"/>
    </row>
    <row r="278" spans="1:16" s="15" customFormat="1" hidden="1" outlineLevel="4" x14ac:dyDescent="0.2">
      <c r="A278" s="344" t="s">
        <v>704</v>
      </c>
      <c r="B278" s="344" t="s">
        <v>704</v>
      </c>
      <c r="C278" s="344" t="s">
        <v>702</v>
      </c>
      <c r="D278" s="344" t="s">
        <v>1349</v>
      </c>
      <c r="E278" s="93" t="s">
        <v>209</v>
      </c>
      <c r="F278" s="134"/>
      <c r="G278" s="134"/>
      <c r="H278" s="165">
        <f t="shared" si="52"/>
        <v>0</v>
      </c>
      <c r="I278" s="134"/>
      <c r="J278" s="134"/>
      <c r="K278" s="165">
        <f t="shared" si="53"/>
        <v>0</v>
      </c>
      <c r="L278" s="134"/>
      <c r="M278" s="134"/>
      <c r="N278" s="370">
        <f t="shared" si="54"/>
        <v>0</v>
      </c>
      <c r="O278" s="38"/>
      <c r="P278" s="6"/>
    </row>
    <row r="279" spans="1:16" s="15" customFormat="1" ht="22.5" hidden="1" outlineLevel="4" x14ac:dyDescent="0.2">
      <c r="A279" s="344" t="s">
        <v>704</v>
      </c>
      <c r="B279" s="344" t="s">
        <v>704</v>
      </c>
      <c r="C279" s="344" t="s">
        <v>702</v>
      </c>
      <c r="D279" s="344" t="s">
        <v>1350</v>
      </c>
      <c r="E279" s="93" t="s">
        <v>1517</v>
      </c>
      <c r="F279" s="134"/>
      <c r="G279" s="134"/>
      <c r="H279" s="165">
        <f t="shared" si="52"/>
        <v>0</v>
      </c>
      <c r="I279" s="134"/>
      <c r="J279" s="134"/>
      <c r="K279" s="165">
        <f t="shared" si="53"/>
        <v>0</v>
      </c>
      <c r="L279" s="134"/>
      <c r="M279" s="134"/>
      <c r="N279" s="370">
        <f t="shared" si="54"/>
        <v>0</v>
      </c>
      <c r="O279" s="38"/>
      <c r="P279" s="6"/>
    </row>
    <row r="280" spans="1:16" s="15" customFormat="1" hidden="1" outlineLevel="4" x14ac:dyDescent="0.2">
      <c r="A280" s="344" t="s">
        <v>704</v>
      </c>
      <c r="B280" s="344" t="s">
        <v>704</v>
      </c>
      <c r="C280" s="344" t="s">
        <v>702</v>
      </c>
      <c r="D280" s="344" t="s">
        <v>1351</v>
      </c>
      <c r="E280" s="93" t="s">
        <v>208</v>
      </c>
      <c r="F280" s="134"/>
      <c r="G280" s="134"/>
      <c r="H280" s="165">
        <f t="shared" si="52"/>
        <v>0</v>
      </c>
      <c r="I280" s="134"/>
      <c r="J280" s="134"/>
      <c r="K280" s="165">
        <f t="shared" si="53"/>
        <v>0</v>
      </c>
      <c r="L280" s="134"/>
      <c r="M280" s="134"/>
      <c r="N280" s="370">
        <f t="shared" si="54"/>
        <v>0</v>
      </c>
      <c r="O280" s="38"/>
      <c r="P280" s="6"/>
    </row>
    <row r="281" spans="1:16" s="15" customFormat="1" ht="22.5" hidden="1" outlineLevel="4" x14ac:dyDescent="0.2">
      <c r="A281" s="344" t="s">
        <v>704</v>
      </c>
      <c r="B281" s="344" t="s">
        <v>704</v>
      </c>
      <c r="C281" s="344" t="s">
        <v>702</v>
      </c>
      <c r="D281" s="344" t="s">
        <v>1352</v>
      </c>
      <c r="E281" s="93" t="s">
        <v>1518</v>
      </c>
      <c r="F281" s="134"/>
      <c r="G281" s="134"/>
      <c r="H281" s="165">
        <f t="shared" si="52"/>
        <v>0</v>
      </c>
      <c r="I281" s="134"/>
      <c r="J281" s="134"/>
      <c r="K281" s="165">
        <f t="shared" si="53"/>
        <v>0</v>
      </c>
      <c r="L281" s="134"/>
      <c r="M281" s="134"/>
      <c r="N281" s="370">
        <f t="shared" si="54"/>
        <v>0</v>
      </c>
      <c r="O281" s="33"/>
      <c r="P281" s="6"/>
    </row>
    <row r="282" spans="1:16" s="15" customFormat="1" hidden="1" outlineLevel="4" x14ac:dyDescent="0.2">
      <c r="A282" s="344" t="s">
        <v>704</v>
      </c>
      <c r="B282" s="344" t="s">
        <v>704</v>
      </c>
      <c r="C282" s="344" t="s">
        <v>702</v>
      </c>
      <c r="D282" s="344" t="s">
        <v>1353</v>
      </c>
      <c r="E282" s="93" t="s">
        <v>1519</v>
      </c>
      <c r="F282" s="134"/>
      <c r="G282" s="134"/>
      <c r="H282" s="165">
        <f t="shared" ref="H282:H375" si="55">F282+G282</f>
        <v>0</v>
      </c>
      <c r="I282" s="134"/>
      <c r="J282" s="134"/>
      <c r="K282" s="165">
        <f t="shared" ref="K282:K375" si="56">I282+J282</f>
        <v>0</v>
      </c>
      <c r="L282" s="134"/>
      <c r="M282" s="134"/>
      <c r="N282" s="370">
        <f t="shared" ref="N282:N375" si="57">L282+M282</f>
        <v>0</v>
      </c>
      <c r="O282" s="44"/>
      <c r="P282" s="6"/>
    </row>
    <row r="283" spans="1:16" s="15" customFormat="1" ht="22.5" hidden="1" outlineLevel="4" x14ac:dyDescent="0.2">
      <c r="A283" s="344" t="s">
        <v>704</v>
      </c>
      <c r="B283" s="344" t="s">
        <v>704</v>
      </c>
      <c r="C283" s="344" t="s">
        <v>702</v>
      </c>
      <c r="D283" s="344" t="s">
        <v>1355</v>
      </c>
      <c r="E283" s="93" t="s">
        <v>1146</v>
      </c>
      <c r="F283" s="134"/>
      <c r="G283" s="134"/>
      <c r="H283" s="165">
        <f t="shared" si="55"/>
        <v>0</v>
      </c>
      <c r="I283" s="134"/>
      <c r="J283" s="134"/>
      <c r="K283" s="165">
        <f t="shared" si="56"/>
        <v>0</v>
      </c>
      <c r="L283" s="134"/>
      <c r="M283" s="134"/>
      <c r="N283" s="370">
        <f t="shared" si="57"/>
        <v>0</v>
      </c>
      <c r="O283" s="37"/>
      <c r="P283" s="6"/>
    </row>
    <row r="284" spans="1:16" s="15" customFormat="1" ht="22.5" hidden="1" outlineLevel="4" x14ac:dyDescent="0.2">
      <c r="A284" s="344" t="s">
        <v>704</v>
      </c>
      <c r="B284" s="344" t="s">
        <v>704</v>
      </c>
      <c r="C284" s="344" t="s">
        <v>702</v>
      </c>
      <c r="D284" s="344" t="s">
        <v>1356</v>
      </c>
      <c r="E284" s="93" t="s">
        <v>1520</v>
      </c>
      <c r="F284" s="134"/>
      <c r="G284" s="134"/>
      <c r="H284" s="165">
        <f t="shared" ref="H284:H285" si="58">F284+G284</f>
        <v>0</v>
      </c>
      <c r="I284" s="134"/>
      <c r="J284" s="134"/>
      <c r="K284" s="165">
        <f t="shared" ref="K284:K285" si="59">I284+J284</f>
        <v>0</v>
      </c>
      <c r="L284" s="134"/>
      <c r="M284" s="134"/>
      <c r="N284" s="370">
        <f t="shared" ref="N284:N285" si="60">L284+M284</f>
        <v>0</v>
      </c>
      <c r="O284" s="38"/>
      <c r="P284" s="6"/>
    </row>
    <row r="285" spans="1:16" s="15" customFormat="1" ht="22.5" hidden="1" outlineLevel="4" x14ac:dyDescent="0.2">
      <c r="A285" s="344" t="s">
        <v>704</v>
      </c>
      <c r="B285" s="344" t="s">
        <v>704</v>
      </c>
      <c r="C285" s="344" t="s">
        <v>702</v>
      </c>
      <c r="D285" s="344" t="s">
        <v>1357</v>
      </c>
      <c r="E285" s="93" t="s">
        <v>1521</v>
      </c>
      <c r="F285" s="134"/>
      <c r="G285" s="134"/>
      <c r="H285" s="165">
        <f t="shared" si="58"/>
        <v>0</v>
      </c>
      <c r="I285" s="134"/>
      <c r="J285" s="134"/>
      <c r="K285" s="165">
        <f t="shared" si="59"/>
        <v>0</v>
      </c>
      <c r="L285" s="134"/>
      <c r="M285" s="134"/>
      <c r="N285" s="370">
        <f t="shared" si="60"/>
        <v>0</v>
      </c>
      <c r="O285" s="33"/>
      <c r="P285" s="6"/>
    </row>
    <row r="286" spans="1:16" s="15" customFormat="1" hidden="1" outlineLevel="4" x14ac:dyDescent="0.2">
      <c r="A286" s="344" t="s">
        <v>704</v>
      </c>
      <c r="B286" s="344" t="s">
        <v>704</v>
      </c>
      <c r="C286" s="344" t="s">
        <v>702</v>
      </c>
      <c r="D286" s="344" t="s">
        <v>1358</v>
      </c>
      <c r="E286" s="93" t="s">
        <v>839</v>
      </c>
      <c r="F286" s="134"/>
      <c r="G286" s="134"/>
      <c r="H286" s="165">
        <f t="shared" ref="H286:H289" si="61">F286+G286</f>
        <v>0</v>
      </c>
      <c r="I286" s="134"/>
      <c r="J286" s="134"/>
      <c r="K286" s="165">
        <f t="shared" ref="K286:K289" si="62">I286+J286</f>
        <v>0</v>
      </c>
      <c r="L286" s="134"/>
      <c r="M286" s="134"/>
      <c r="N286" s="370">
        <f t="shared" ref="N286:N289" si="63">L286+M286</f>
        <v>0</v>
      </c>
      <c r="O286" s="38"/>
      <c r="P286" s="6"/>
    </row>
    <row r="287" spans="1:16" s="15" customFormat="1" ht="22.5" hidden="1" outlineLevel="4" x14ac:dyDescent="0.2">
      <c r="A287" s="344" t="s">
        <v>704</v>
      </c>
      <c r="B287" s="344" t="s">
        <v>704</v>
      </c>
      <c r="C287" s="344" t="s">
        <v>702</v>
      </c>
      <c r="D287" s="344" t="s">
        <v>1359</v>
      </c>
      <c r="E287" s="93" t="s">
        <v>1633</v>
      </c>
      <c r="F287" s="134"/>
      <c r="G287" s="134"/>
      <c r="H287" s="165">
        <f t="shared" ref="H287" si="64">F287+G287</f>
        <v>0</v>
      </c>
      <c r="I287" s="134"/>
      <c r="J287" s="134"/>
      <c r="K287" s="165">
        <f t="shared" ref="K287" si="65">I287+J287</f>
        <v>0</v>
      </c>
      <c r="L287" s="134"/>
      <c r="M287" s="134"/>
      <c r="N287" s="370">
        <f t="shared" ref="N287" si="66">L287+M287</f>
        <v>0</v>
      </c>
      <c r="O287" s="38"/>
      <c r="P287" s="6"/>
    </row>
    <row r="288" spans="1:16" s="15" customFormat="1" hidden="1" outlineLevel="4" x14ac:dyDescent="0.2">
      <c r="A288" s="344" t="s">
        <v>704</v>
      </c>
      <c r="B288" s="344" t="s">
        <v>704</v>
      </c>
      <c r="C288" s="344" t="s">
        <v>702</v>
      </c>
      <c r="D288" s="344" t="s">
        <v>1634</v>
      </c>
      <c r="E288" s="93" t="s">
        <v>1635</v>
      </c>
      <c r="F288" s="134"/>
      <c r="G288" s="134"/>
      <c r="H288" s="165">
        <f t="shared" ref="H288" si="67">F288+G288</f>
        <v>0</v>
      </c>
      <c r="I288" s="134"/>
      <c r="J288" s="134"/>
      <c r="K288" s="165">
        <f t="shared" ref="K288" si="68">I288+J288</f>
        <v>0</v>
      </c>
      <c r="L288" s="134"/>
      <c r="M288" s="134"/>
      <c r="N288" s="370">
        <f t="shared" ref="N288" si="69">L288+M288</f>
        <v>0</v>
      </c>
      <c r="O288" s="38"/>
      <c r="P288" s="6"/>
    </row>
    <row r="289" spans="1:16" s="15" customFormat="1" hidden="1" outlineLevel="4" x14ac:dyDescent="0.2">
      <c r="A289" s="344" t="s">
        <v>704</v>
      </c>
      <c r="B289" s="344" t="s">
        <v>704</v>
      </c>
      <c r="C289" s="344" t="s">
        <v>702</v>
      </c>
      <c r="D289" s="344"/>
      <c r="E289" s="17"/>
      <c r="F289" s="134"/>
      <c r="G289" s="134"/>
      <c r="H289" s="165">
        <f t="shared" si="61"/>
        <v>0</v>
      </c>
      <c r="I289" s="134"/>
      <c r="J289" s="134"/>
      <c r="K289" s="165">
        <f t="shared" si="62"/>
        <v>0</v>
      </c>
      <c r="L289" s="134"/>
      <c r="M289" s="134"/>
      <c r="N289" s="370">
        <f t="shared" si="63"/>
        <v>0</v>
      </c>
      <c r="O289" s="38"/>
      <c r="P289" s="6"/>
    </row>
    <row r="290" spans="1:16" ht="23.25" customHeight="1" outlineLevel="2" collapsed="1" x14ac:dyDescent="0.2">
      <c r="A290" s="323" t="s">
        <v>704</v>
      </c>
      <c r="B290" s="323" t="s">
        <v>704</v>
      </c>
      <c r="C290" s="323" t="s">
        <v>703</v>
      </c>
      <c r="D290" s="323"/>
      <c r="E290" s="92" t="s">
        <v>917</v>
      </c>
      <c r="F290" s="132">
        <f>SUM(F291:F314)</f>
        <v>0</v>
      </c>
      <c r="G290" s="132">
        <f t="shared" ref="G290:M290" si="70">SUM(G291:G314)</f>
        <v>0</v>
      </c>
      <c r="H290" s="132">
        <f>G290+F290</f>
        <v>0</v>
      </c>
      <c r="I290" s="132">
        <f t="shared" si="70"/>
        <v>0</v>
      </c>
      <c r="J290" s="132">
        <f t="shared" si="70"/>
        <v>0</v>
      </c>
      <c r="K290" s="132">
        <f>J290+I290</f>
        <v>0</v>
      </c>
      <c r="L290" s="132">
        <f t="shared" si="70"/>
        <v>0</v>
      </c>
      <c r="M290" s="132">
        <f t="shared" si="70"/>
        <v>0</v>
      </c>
      <c r="N290" s="136">
        <f>L290+M290</f>
        <v>0</v>
      </c>
      <c r="O290" s="40"/>
    </row>
    <row r="291" spans="1:16" s="15" customFormat="1" hidden="1" outlineLevel="4" x14ac:dyDescent="0.2">
      <c r="A291" s="344" t="s">
        <v>704</v>
      </c>
      <c r="B291" s="344" t="s">
        <v>704</v>
      </c>
      <c r="C291" s="344" t="s">
        <v>703</v>
      </c>
      <c r="D291" s="344" t="s">
        <v>1219</v>
      </c>
      <c r="E291" s="93" t="s">
        <v>210</v>
      </c>
      <c r="F291" s="134"/>
      <c r="G291" s="134"/>
      <c r="H291" s="165">
        <f t="shared" si="55"/>
        <v>0</v>
      </c>
      <c r="I291" s="134"/>
      <c r="J291" s="134"/>
      <c r="K291" s="165">
        <f t="shared" si="56"/>
        <v>0</v>
      </c>
      <c r="L291" s="134"/>
      <c r="M291" s="134"/>
      <c r="N291" s="370">
        <f t="shared" si="57"/>
        <v>0</v>
      </c>
      <c r="O291" s="314"/>
      <c r="P291" s="6"/>
    </row>
    <row r="292" spans="1:16" s="15" customFormat="1" hidden="1" outlineLevel="4" x14ac:dyDescent="0.2">
      <c r="A292" s="344" t="s">
        <v>704</v>
      </c>
      <c r="B292" s="344" t="s">
        <v>704</v>
      </c>
      <c r="C292" s="344" t="s">
        <v>703</v>
      </c>
      <c r="D292" s="344" t="s">
        <v>1218</v>
      </c>
      <c r="E292" s="93" t="s">
        <v>211</v>
      </c>
      <c r="F292" s="134"/>
      <c r="G292" s="134"/>
      <c r="H292" s="165">
        <f t="shared" si="55"/>
        <v>0</v>
      </c>
      <c r="I292" s="134"/>
      <c r="J292" s="134"/>
      <c r="K292" s="165">
        <f t="shared" si="56"/>
        <v>0</v>
      </c>
      <c r="L292" s="134"/>
      <c r="M292" s="134"/>
      <c r="N292" s="370">
        <f t="shared" si="57"/>
        <v>0</v>
      </c>
      <c r="O292" s="38"/>
      <c r="P292" s="6"/>
    </row>
    <row r="293" spans="1:16" s="15" customFormat="1" hidden="1" outlineLevel="4" x14ac:dyDescent="0.2">
      <c r="A293" s="344" t="s">
        <v>704</v>
      </c>
      <c r="B293" s="344" t="s">
        <v>704</v>
      </c>
      <c r="C293" s="344" t="s">
        <v>703</v>
      </c>
      <c r="D293" s="344" t="s">
        <v>1220</v>
      </c>
      <c r="E293" s="93" t="s">
        <v>212</v>
      </c>
      <c r="F293" s="134"/>
      <c r="G293" s="134"/>
      <c r="H293" s="165">
        <f t="shared" si="55"/>
        <v>0</v>
      </c>
      <c r="I293" s="134"/>
      <c r="J293" s="134"/>
      <c r="K293" s="165">
        <f t="shared" si="56"/>
        <v>0</v>
      </c>
      <c r="L293" s="134"/>
      <c r="M293" s="134"/>
      <c r="N293" s="370">
        <f t="shared" si="57"/>
        <v>0</v>
      </c>
      <c r="O293" s="38"/>
      <c r="P293" s="6"/>
    </row>
    <row r="294" spans="1:16" s="15" customFormat="1" hidden="1" outlineLevel="4" x14ac:dyDescent="0.2">
      <c r="A294" s="344" t="s">
        <v>704</v>
      </c>
      <c r="B294" s="344" t="s">
        <v>704</v>
      </c>
      <c r="C294" s="344" t="s">
        <v>703</v>
      </c>
      <c r="D294" s="344" t="s">
        <v>1221</v>
      </c>
      <c r="E294" s="93" t="s">
        <v>1523</v>
      </c>
      <c r="F294" s="134"/>
      <c r="G294" s="134"/>
      <c r="H294" s="165">
        <f t="shared" ref="H294" si="71">F294+G294</f>
        <v>0</v>
      </c>
      <c r="I294" s="134"/>
      <c r="J294" s="134"/>
      <c r="K294" s="165">
        <f t="shared" ref="K294" si="72">I294+J294</f>
        <v>0</v>
      </c>
      <c r="L294" s="134"/>
      <c r="M294" s="134"/>
      <c r="N294" s="370">
        <f t="shared" ref="N294" si="73">L294+M294</f>
        <v>0</v>
      </c>
      <c r="O294" s="33"/>
      <c r="P294" s="6"/>
    </row>
    <row r="295" spans="1:16" s="15" customFormat="1" ht="22.5" hidden="1" outlineLevel="4" x14ac:dyDescent="0.2">
      <c r="A295" s="344" t="s">
        <v>704</v>
      </c>
      <c r="B295" s="344" t="s">
        <v>704</v>
      </c>
      <c r="C295" s="344" t="s">
        <v>703</v>
      </c>
      <c r="D295" s="344" t="s">
        <v>1225</v>
      </c>
      <c r="E295" s="93" t="s">
        <v>1524</v>
      </c>
      <c r="F295" s="134"/>
      <c r="G295" s="134"/>
      <c r="H295" s="165">
        <f t="shared" si="55"/>
        <v>0</v>
      </c>
      <c r="I295" s="134"/>
      <c r="J295" s="134"/>
      <c r="K295" s="165">
        <f t="shared" si="56"/>
        <v>0</v>
      </c>
      <c r="L295" s="134"/>
      <c r="M295" s="134"/>
      <c r="N295" s="370">
        <f t="shared" si="57"/>
        <v>0</v>
      </c>
      <c r="O295" s="38"/>
      <c r="P295" s="6"/>
    </row>
    <row r="296" spans="1:16" s="15" customFormat="1" hidden="1" outlineLevel="4" x14ac:dyDescent="0.2">
      <c r="A296" s="344" t="s">
        <v>704</v>
      </c>
      <c r="B296" s="344" t="s">
        <v>704</v>
      </c>
      <c r="C296" s="344" t="s">
        <v>703</v>
      </c>
      <c r="D296" s="344" t="s">
        <v>1222</v>
      </c>
      <c r="E296" s="93" t="s">
        <v>213</v>
      </c>
      <c r="F296" s="134"/>
      <c r="G296" s="134"/>
      <c r="H296" s="165">
        <f t="shared" si="55"/>
        <v>0</v>
      </c>
      <c r="I296" s="134"/>
      <c r="J296" s="134"/>
      <c r="K296" s="165">
        <f t="shared" si="56"/>
        <v>0</v>
      </c>
      <c r="L296" s="134"/>
      <c r="M296" s="134"/>
      <c r="N296" s="370">
        <f t="shared" si="57"/>
        <v>0</v>
      </c>
      <c r="O296" s="33"/>
      <c r="P296" s="6"/>
    </row>
    <row r="297" spans="1:16" s="15" customFormat="1" hidden="1" outlineLevel="4" x14ac:dyDescent="0.2">
      <c r="A297" s="344" t="s">
        <v>704</v>
      </c>
      <c r="B297" s="344" t="s">
        <v>704</v>
      </c>
      <c r="C297" s="344" t="s">
        <v>703</v>
      </c>
      <c r="D297" s="344" t="s">
        <v>1226</v>
      </c>
      <c r="E297" s="93" t="s">
        <v>214</v>
      </c>
      <c r="F297" s="134"/>
      <c r="G297" s="134"/>
      <c r="H297" s="165">
        <f t="shared" si="55"/>
        <v>0</v>
      </c>
      <c r="I297" s="134"/>
      <c r="J297" s="134"/>
      <c r="K297" s="165">
        <f t="shared" si="56"/>
        <v>0</v>
      </c>
      <c r="L297" s="134"/>
      <c r="M297" s="134"/>
      <c r="N297" s="370">
        <f t="shared" si="57"/>
        <v>0</v>
      </c>
      <c r="O297" s="33"/>
      <c r="P297" s="6"/>
    </row>
    <row r="298" spans="1:16" s="15" customFormat="1" ht="25.5" hidden="1" customHeight="1" outlineLevel="4" x14ac:dyDescent="0.2">
      <c r="A298" s="344" t="s">
        <v>704</v>
      </c>
      <c r="B298" s="344" t="s">
        <v>704</v>
      </c>
      <c r="C298" s="344" t="s">
        <v>703</v>
      </c>
      <c r="D298" s="344" t="s">
        <v>1227</v>
      </c>
      <c r="E298" s="93" t="s">
        <v>215</v>
      </c>
      <c r="F298" s="134"/>
      <c r="G298" s="134"/>
      <c r="H298" s="165">
        <f t="shared" si="55"/>
        <v>0</v>
      </c>
      <c r="I298" s="134"/>
      <c r="J298" s="134"/>
      <c r="K298" s="165">
        <f t="shared" si="56"/>
        <v>0</v>
      </c>
      <c r="L298" s="134"/>
      <c r="M298" s="134"/>
      <c r="N298" s="370">
        <f t="shared" si="57"/>
        <v>0</v>
      </c>
      <c r="O298" s="33"/>
      <c r="P298" s="6"/>
    </row>
    <row r="299" spans="1:16" s="15" customFormat="1" ht="22.5" hidden="1" outlineLevel="4" x14ac:dyDescent="0.2">
      <c r="A299" s="344" t="s">
        <v>704</v>
      </c>
      <c r="B299" s="344" t="s">
        <v>704</v>
      </c>
      <c r="C299" s="344" t="s">
        <v>703</v>
      </c>
      <c r="D299" s="344" t="s">
        <v>1228</v>
      </c>
      <c r="E299" s="93" t="s">
        <v>216</v>
      </c>
      <c r="F299" s="134"/>
      <c r="G299" s="134"/>
      <c r="H299" s="165">
        <f t="shared" si="55"/>
        <v>0</v>
      </c>
      <c r="I299" s="134"/>
      <c r="J299" s="134"/>
      <c r="K299" s="165">
        <f t="shared" si="56"/>
        <v>0</v>
      </c>
      <c r="L299" s="134"/>
      <c r="M299" s="134"/>
      <c r="N299" s="371">
        <f t="shared" si="57"/>
        <v>0</v>
      </c>
      <c r="O299" s="44"/>
      <c r="P299" s="6"/>
    </row>
    <row r="300" spans="1:16" s="15" customFormat="1" hidden="1" outlineLevel="4" x14ac:dyDescent="0.2">
      <c r="A300" s="344" t="s">
        <v>704</v>
      </c>
      <c r="B300" s="344" t="s">
        <v>704</v>
      </c>
      <c r="C300" s="344" t="s">
        <v>703</v>
      </c>
      <c r="D300" s="344" t="s">
        <v>1224</v>
      </c>
      <c r="E300" s="93" t="s">
        <v>217</v>
      </c>
      <c r="F300" s="134"/>
      <c r="G300" s="134"/>
      <c r="H300" s="165">
        <f t="shared" si="55"/>
        <v>0</v>
      </c>
      <c r="I300" s="134"/>
      <c r="J300" s="134"/>
      <c r="K300" s="165">
        <f t="shared" si="56"/>
        <v>0</v>
      </c>
      <c r="L300" s="134"/>
      <c r="M300" s="134"/>
      <c r="N300" s="370">
        <f t="shared" si="57"/>
        <v>0</v>
      </c>
      <c r="O300" s="33"/>
      <c r="P300" s="6"/>
    </row>
    <row r="301" spans="1:16" s="15" customFormat="1" hidden="1" outlineLevel="4" x14ac:dyDescent="0.2">
      <c r="A301" s="344" t="s">
        <v>704</v>
      </c>
      <c r="B301" s="344" t="s">
        <v>704</v>
      </c>
      <c r="C301" s="344" t="s">
        <v>703</v>
      </c>
      <c r="D301" s="344" t="s">
        <v>1296</v>
      </c>
      <c r="E301" s="93" t="s">
        <v>218</v>
      </c>
      <c r="F301" s="134"/>
      <c r="G301" s="134"/>
      <c r="H301" s="165">
        <f t="shared" si="55"/>
        <v>0</v>
      </c>
      <c r="I301" s="134"/>
      <c r="J301" s="134"/>
      <c r="K301" s="165">
        <f t="shared" si="56"/>
        <v>0</v>
      </c>
      <c r="L301" s="134"/>
      <c r="M301" s="134"/>
      <c r="N301" s="370">
        <f t="shared" si="57"/>
        <v>0</v>
      </c>
      <c r="O301" s="33"/>
      <c r="P301" s="6"/>
    </row>
    <row r="302" spans="1:16" s="15" customFormat="1" ht="22.5" hidden="1" outlineLevel="4" x14ac:dyDescent="0.2">
      <c r="A302" s="344" t="s">
        <v>704</v>
      </c>
      <c r="B302" s="344" t="s">
        <v>704</v>
      </c>
      <c r="C302" s="344" t="s">
        <v>703</v>
      </c>
      <c r="D302" s="344" t="s">
        <v>1297</v>
      </c>
      <c r="E302" s="93" t="s">
        <v>1525</v>
      </c>
      <c r="F302" s="134"/>
      <c r="G302" s="134"/>
      <c r="H302" s="165">
        <f t="shared" si="55"/>
        <v>0</v>
      </c>
      <c r="I302" s="134"/>
      <c r="J302" s="134"/>
      <c r="K302" s="165">
        <f t="shared" si="56"/>
        <v>0</v>
      </c>
      <c r="L302" s="134"/>
      <c r="M302" s="134"/>
      <c r="N302" s="370">
        <f t="shared" si="57"/>
        <v>0</v>
      </c>
      <c r="O302" s="38"/>
      <c r="P302" s="6"/>
    </row>
    <row r="303" spans="1:16" s="15" customFormat="1" ht="23.25" hidden="1" customHeight="1" outlineLevel="4" x14ac:dyDescent="0.2">
      <c r="A303" s="344" t="s">
        <v>704</v>
      </c>
      <c r="B303" s="344" t="s">
        <v>704</v>
      </c>
      <c r="C303" s="344" t="s">
        <v>703</v>
      </c>
      <c r="D303" s="344" t="s">
        <v>1298</v>
      </c>
      <c r="E303" s="93" t="s">
        <v>219</v>
      </c>
      <c r="F303" s="134"/>
      <c r="G303" s="134"/>
      <c r="H303" s="165">
        <f t="shared" si="55"/>
        <v>0</v>
      </c>
      <c r="I303" s="134"/>
      <c r="J303" s="134"/>
      <c r="K303" s="165">
        <f t="shared" si="56"/>
        <v>0</v>
      </c>
      <c r="L303" s="134"/>
      <c r="M303" s="134"/>
      <c r="N303" s="370">
        <f t="shared" si="57"/>
        <v>0</v>
      </c>
      <c r="O303" s="33"/>
      <c r="P303" s="6"/>
    </row>
    <row r="304" spans="1:16" s="15" customFormat="1" hidden="1" outlineLevel="4" x14ac:dyDescent="0.2">
      <c r="A304" s="344" t="s">
        <v>704</v>
      </c>
      <c r="B304" s="344" t="s">
        <v>704</v>
      </c>
      <c r="C304" s="344" t="s">
        <v>703</v>
      </c>
      <c r="D304" s="344" t="s">
        <v>1299</v>
      </c>
      <c r="E304" s="93" t="s">
        <v>1526</v>
      </c>
      <c r="F304" s="134"/>
      <c r="G304" s="134"/>
      <c r="H304" s="165">
        <f t="shared" ref="H304:H310" si="74">F304+G304</f>
        <v>0</v>
      </c>
      <c r="I304" s="134"/>
      <c r="J304" s="134"/>
      <c r="K304" s="165">
        <f t="shared" ref="K304:K310" si="75">I304+J304</f>
        <v>0</v>
      </c>
      <c r="L304" s="134"/>
      <c r="M304" s="134"/>
      <c r="N304" s="370">
        <f t="shared" ref="N304:N310" si="76">L304+M304</f>
        <v>0</v>
      </c>
      <c r="O304" s="38"/>
      <c r="P304" s="6"/>
    </row>
    <row r="305" spans="1:16" s="15" customFormat="1" ht="22.5" hidden="1" outlineLevel="4" x14ac:dyDescent="0.2">
      <c r="A305" s="344" t="s">
        <v>704</v>
      </c>
      <c r="B305" s="344" t="s">
        <v>704</v>
      </c>
      <c r="C305" s="344" t="s">
        <v>703</v>
      </c>
      <c r="D305" s="344" t="s">
        <v>1300</v>
      </c>
      <c r="E305" s="93" t="s">
        <v>1527</v>
      </c>
      <c r="F305" s="134"/>
      <c r="G305" s="134"/>
      <c r="H305" s="165">
        <f t="shared" ref="H305:H308" si="77">F305+G305</f>
        <v>0</v>
      </c>
      <c r="I305" s="134"/>
      <c r="J305" s="134"/>
      <c r="K305" s="165">
        <f t="shared" ref="K305:K308" si="78">I305+J305</f>
        <v>0</v>
      </c>
      <c r="L305" s="134"/>
      <c r="M305" s="134"/>
      <c r="N305" s="370">
        <f t="shared" ref="N305:N308" si="79">L305+M305</f>
        <v>0</v>
      </c>
      <c r="O305" s="33"/>
      <c r="P305" s="6"/>
    </row>
    <row r="306" spans="1:16" s="15" customFormat="1" ht="23.25" hidden="1" customHeight="1" outlineLevel="4" x14ac:dyDescent="0.2">
      <c r="A306" s="344" t="s">
        <v>704</v>
      </c>
      <c r="B306" s="344" t="s">
        <v>704</v>
      </c>
      <c r="C306" s="344" t="s">
        <v>703</v>
      </c>
      <c r="D306" s="344" t="s">
        <v>1301</v>
      </c>
      <c r="E306" s="93" t="s">
        <v>1148</v>
      </c>
      <c r="F306" s="134"/>
      <c r="G306" s="134"/>
      <c r="H306" s="165">
        <f t="shared" si="77"/>
        <v>0</v>
      </c>
      <c r="I306" s="134"/>
      <c r="J306" s="134"/>
      <c r="K306" s="165">
        <f t="shared" si="78"/>
        <v>0</v>
      </c>
      <c r="L306" s="134"/>
      <c r="M306" s="134"/>
      <c r="N306" s="370">
        <f t="shared" si="79"/>
        <v>0</v>
      </c>
      <c r="O306" s="44"/>
      <c r="P306" s="6"/>
    </row>
    <row r="307" spans="1:16" s="15" customFormat="1" ht="36" hidden="1" customHeight="1" outlineLevel="4" x14ac:dyDescent="0.2">
      <c r="A307" s="344" t="s">
        <v>704</v>
      </c>
      <c r="B307" s="344" t="s">
        <v>704</v>
      </c>
      <c r="C307" s="344" t="s">
        <v>703</v>
      </c>
      <c r="D307" s="344" t="s">
        <v>1302</v>
      </c>
      <c r="E307" s="93" t="s">
        <v>1528</v>
      </c>
      <c r="F307" s="134"/>
      <c r="G307" s="134"/>
      <c r="H307" s="165">
        <f t="shared" si="77"/>
        <v>0</v>
      </c>
      <c r="I307" s="134"/>
      <c r="J307" s="134"/>
      <c r="K307" s="165">
        <f t="shared" si="78"/>
        <v>0</v>
      </c>
      <c r="L307" s="134"/>
      <c r="M307" s="134"/>
      <c r="N307" s="370">
        <f t="shared" si="79"/>
        <v>0</v>
      </c>
      <c r="O307" s="38"/>
      <c r="P307" s="6"/>
    </row>
    <row r="308" spans="1:16" s="15" customFormat="1" hidden="1" outlineLevel="4" x14ac:dyDescent="0.2">
      <c r="A308" s="344" t="s">
        <v>704</v>
      </c>
      <c r="B308" s="344" t="s">
        <v>704</v>
      </c>
      <c r="C308" s="344" t="s">
        <v>703</v>
      </c>
      <c r="D308" s="344" t="s">
        <v>1303</v>
      </c>
      <c r="E308" s="93" t="s">
        <v>1529</v>
      </c>
      <c r="F308" s="134"/>
      <c r="G308" s="134"/>
      <c r="H308" s="165">
        <f t="shared" si="77"/>
        <v>0</v>
      </c>
      <c r="I308" s="134"/>
      <c r="J308" s="134"/>
      <c r="K308" s="165">
        <f t="shared" si="78"/>
        <v>0</v>
      </c>
      <c r="L308" s="134"/>
      <c r="M308" s="134"/>
      <c r="N308" s="370">
        <f t="shared" si="79"/>
        <v>0</v>
      </c>
      <c r="O308" s="313"/>
      <c r="P308" s="6"/>
    </row>
    <row r="309" spans="1:16" s="15" customFormat="1" ht="22.5" hidden="1" outlineLevel="4" x14ac:dyDescent="0.2">
      <c r="A309" s="344" t="s">
        <v>704</v>
      </c>
      <c r="B309" s="344" t="s">
        <v>704</v>
      </c>
      <c r="C309" s="344" t="s">
        <v>703</v>
      </c>
      <c r="D309" s="344" t="s">
        <v>1304</v>
      </c>
      <c r="E309" s="93" t="s">
        <v>1530</v>
      </c>
      <c r="F309" s="134"/>
      <c r="G309" s="134"/>
      <c r="H309" s="165">
        <f t="shared" si="74"/>
        <v>0</v>
      </c>
      <c r="I309" s="134"/>
      <c r="J309" s="134"/>
      <c r="K309" s="165">
        <f t="shared" si="75"/>
        <v>0</v>
      </c>
      <c r="L309" s="134"/>
      <c r="M309" s="134"/>
      <c r="N309" s="370">
        <f t="shared" si="76"/>
        <v>0</v>
      </c>
      <c r="O309" s="33"/>
      <c r="P309" s="6"/>
    </row>
    <row r="310" spans="1:16" s="15" customFormat="1" ht="23.25" hidden="1" customHeight="1" outlineLevel="4" x14ac:dyDescent="0.2">
      <c r="A310" s="344" t="s">
        <v>704</v>
      </c>
      <c r="B310" s="344" t="s">
        <v>704</v>
      </c>
      <c r="C310" s="344" t="s">
        <v>703</v>
      </c>
      <c r="D310" s="344" t="s">
        <v>1305</v>
      </c>
      <c r="E310" s="93" t="s">
        <v>1531</v>
      </c>
      <c r="F310" s="134"/>
      <c r="G310" s="134"/>
      <c r="H310" s="165">
        <f t="shared" si="74"/>
        <v>0</v>
      </c>
      <c r="I310" s="134"/>
      <c r="J310" s="134"/>
      <c r="K310" s="165">
        <f t="shared" si="75"/>
        <v>0</v>
      </c>
      <c r="L310" s="134"/>
      <c r="M310" s="134"/>
      <c r="N310" s="370">
        <f t="shared" si="76"/>
        <v>0</v>
      </c>
      <c r="O310" s="44"/>
      <c r="P310" s="6"/>
    </row>
    <row r="311" spans="1:16" s="15" customFormat="1" ht="22.5" hidden="1" outlineLevel="4" x14ac:dyDescent="0.2">
      <c r="A311" s="344" t="s">
        <v>704</v>
      </c>
      <c r="B311" s="344" t="s">
        <v>704</v>
      </c>
      <c r="C311" s="344" t="s">
        <v>703</v>
      </c>
      <c r="D311" s="344" t="s">
        <v>1306</v>
      </c>
      <c r="E311" s="93" t="s">
        <v>1532</v>
      </c>
      <c r="F311" s="134"/>
      <c r="G311" s="134"/>
      <c r="H311" s="165">
        <f t="shared" ref="H311:H312" si="80">F311+G311</f>
        <v>0</v>
      </c>
      <c r="I311" s="134"/>
      <c r="J311" s="134"/>
      <c r="K311" s="165">
        <f t="shared" ref="K311:K312" si="81">I311+J311</f>
        <v>0</v>
      </c>
      <c r="L311" s="134"/>
      <c r="M311" s="134"/>
      <c r="N311" s="370">
        <f t="shared" ref="N311:N312" si="82">L311+M311</f>
        <v>0</v>
      </c>
      <c r="O311" s="38"/>
      <c r="P311" s="6"/>
    </row>
    <row r="312" spans="1:16" s="15" customFormat="1" ht="22.5" hidden="1" outlineLevel="4" x14ac:dyDescent="0.2">
      <c r="A312" s="344" t="s">
        <v>704</v>
      </c>
      <c r="B312" s="344" t="s">
        <v>704</v>
      </c>
      <c r="C312" s="344" t="s">
        <v>703</v>
      </c>
      <c r="D312" s="344" t="s">
        <v>1307</v>
      </c>
      <c r="E312" s="93" t="s">
        <v>1533</v>
      </c>
      <c r="F312" s="134"/>
      <c r="G312" s="134"/>
      <c r="H312" s="165">
        <f t="shared" si="80"/>
        <v>0</v>
      </c>
      <c r="I312" s="134"/>
      <c r="J312" s="134"/>
      <c r="K312" s="165">
        <f t="shared" si="81"/>
        <v>0</v>
      </c>
      <c r="L312" s="134"/>
      <c r="M312" s="134"/>
      <c r="N312" s="370">
        <f t="shared" si="82"/>
        <v>0</v>
      </c>
      <c r="O312" s="313"/>
      <c r="P312" s="6"/>
    </row>
    <row r="313" spans="1:16" s="15" customFormat="1" ht="22.5" hidden="1" outlineLevel="4" x14ac:dyDescent="0.2">
      <c r="A313" s="344" t="s">
        <v>704</v>
      </c>
      <c r="B313" s="344" t="s">
        <v>704</v>
      </c>
      <c r="C313" s="344" t="s">
        <v>703</v>
      </c>
      <c r="D313" s="344" t="s">
        <v>1308</v>
      </c>
      <c r="E313" s="93" t="s">
        <v>1645</v>
      </c>
      <c r="F313" s="134"/>
      <c r="G313" s="134"/>
      <c r="H313" s="165">
        <f t="shared" ref="H313" si="83">F313+G313</f>
        <v>0</v>
      </c>
      <c r="I313" s="134"/>
      <c r="J313" s="134"/>
      <c r="K313" s="165">
        <f t="shared" ref="K313" si="84">I313+J313</f>
        <v>0</v>
      </c>
      <c r="L313" s="134"/>
      <c r="M313" s="134"/>
      <c r="N313" s="370">
        <f t="shared" ref="N313" si="85">L313+M313</f>
        <v>0</v>
      </c>
      <c r="O313" s="313"/>
      <c r="P313" s="6"/>
    </row>
    <row r="314" spans="1:16" s="15" customFormat="1" hidden="1" outlineLevel="4" x14ac:dyDescent="0.2">
      <c r="A314" s="344" t="s">
        <v>704</v>
      </c>
      <c r="B314" s="344" t="s">
        <v>704</v>
      </c>
      <c r="C314" s="344" t="s">
        <v>703</v>
      </c>
      <c r="D314" s="344"/>
      <c r="E314" s="17"/>
      <c r="F314" s="134"/>
      <c r="G314" s="134"/>
      <c r="H314" s="165">
        <f t="shared" si="55"/>
        <v>0</v>
      </c>
      <c r="I314" s="134"/>
      <c r="J314" s="134"/>
      <c r="K314" s="165">
        <f t="shared" si="56"/>
        <v>0</v>
      </c>
      <c r="L314" s="134"/>
      <c r="M314" s="134"/>
      <c r="N314" s="370">
        <f t="shared" si="57"/>
        <v>0</v>
      </c>
      <c r="O314" s="313"/>
      <c r="P314" s="6"/>
    </row>
    <row r="315" spans="1:16" outlineLevel="2" collapsed="1" x14ac:dyDescent="0.2">
      <c r="A315" s="341" t="s">
        <v>704</v>
      </c>
      <c r="B315" s="341" t="s">
        <v>704</v>
      </c>
      <c r="C315" s="341" t="s">
        <v>704</v>
      </c>
      <c r="D315" s="341"/>
      <c r="E315" s="92" t="s">
        <v>81</v>
      </c>
      <c r="F315" s="132">
        <f>F316</f>
        <v>0</v>
      </c>
      <c r="G315" s="132">
        <f>G316</f>
        <v>0</v>
      </c>
      <c r="H315" s="132">
        <f t="shared" si="55"/>
        <v>0</v>
      </c>
      <c r="I315" s="132">
        <f>I316</f>
        <v>0</v>
      </c>
      <c r="J315" s="132">
        <f>J316</f>
        <v>0</v>
      </c>
      <c r="K315" s="132">
        <f t="shared" si="56"/>
        <v>0</v>
      </c>
      <c r="L315" s="132">
        <f>L316</f>
        <v>0</v>
      </c>
      <c r="M315" s="132">
        <f>M316</f>
        <v>0</v>
      </c>
      <c r="N315" s="136">
        <f t="shared" si="57"/>
        <v>0</v>
      </c>
      <c r="O315" s="40"/>
    </row>
    <row r="316" spans="1:16" s="15" customFormat="1" hidden="1" outlineLevel="4" x14ac:dyDescent="0.2">
      <c r="A316" s="344" t="s">
        <v>704</v>
      </c>
      <c r="B316" s="344" t="s">
        <v>704</v>
      </c>
      <c r="C316" s="344" t="s">
        <v>704</v>
      </c>
      <c r="D316" s="344"/>
      <c r="E316" s="17"/>
      <c r="F316" s="134"/>
      <c r="G316" s="134"/>
      <c r="H316" s="165">
        <f t="shared" ref="H316" si="86">F316+G316</f>
        <v>0</v>
      </c>
      <c r="I316" s="134"/>
      <c r="J316" s="134"/>
      <c r="K316" s="165">
        <f t="shared" ref="K316" si="87">I316+J316</f>
        <v>0</v>
      </c>
      <c r="L316" s="134"/>
      <c r="M316" s="134"/>
      <c r="N316" s="370">
        <f t="shared" ref="N316" si="88">L316+M316</f>
        <v>0</v>
      </c>
      <c r="O316" s="313"/>
      <c r="P316" s="6"/>
    </row>
    <row r="317" spans="1:16" outlineLevel="2" collapsed="1" x14ac:dyDescent="0.2">
      <c r="A317" s="341" t="s">
        <v>704</v>
      </c>
      <c r="B317" s="341" t="s">
        <v>704</v>
      </c>
      <c r="C317" s="341" t="s">
        <v>707</v>
      </c>
      <c r="D317" s="341"/>
      <c r="E317" s="92" t="s">
        <v>129</v>
      </c>
      <c r="F317" s="132">
        <f>SUM(F318:F373)</f>
        <v>0</v>
      </c>
      <c r="G317" s="132">
        <f>SUM(G318:G373)</f>
        <v>0</v>
      </c>
      <c r="H317" s="132">
        <f>G317+F317</f>
        <v>0</v>
      </c>
      <c r="I317" s="132">
        <f>SUM(I318:I373)</f>
        <v>0</v>
      </c>
      <c r="J317" s="132">
        <f>SUM(J318:J373)</f>
        <v>0</v>
      </c>
      <c r="K317" s="132">
        <f>J317+I317</f>
        <v>0</v>
      </c>
      <c r="L317" s="132">
        <f>SUM(L318:L373)</f>
        <v>0</v>
      </c>
      <c r="M317" s="132">
        <f>SUM(M318:M373)</f>
        <v>0</v>
      </c>
      <c r="N317" s="136">
        <f t="shared" si="57"/>
        <v>0</v>
      </c>
      <c r="O317" s="40"/>
    </row>
    <row r="318" spans="1:16" s="15" customFormat="1" hidden="1" outlineLevel="4" x14ac:dyDescent="0.2">
      <c r="A318" s="344" t="s">
        <v>704</v>
      </c>
      <c r="B318" s="344" t="s">
        <v>704</v>
      </c>
      <c r="C318" s="344" t="s">
        <v>707</v>
      </c>
      <c r="D318" s="344" t="s">
        <v>1219</v>
      </c>
      <c r="E318" s="93" t="s">
        <v>1534</v>
      </c>
      <c r="F318" s="134"/>
      <c r="G318" s="134"/>
      <c r="H318" s="165">
        <f t="shared" si="55"/>
        <v>0</v>
      </c>
      <c r="I318" s="134"/>
      <c r="J318" s="134"/>
      <c r="K318" s="165">
        <f t="shared" si="56"/>
        <v>0</v>
      </c>
      <c r="L318" s="134"/>
      <c r="M318" s="134"/>
      <c r="N318" s="370">
        <f t="shared" si="57"/>
        <v>0</v>
      </c>
      <c r="O318" s="41"/>
      <c r="P318" s="6"/>
    </row>
    <row r="319" spans="1:16" s="15" customFormat="1" ht="22.5" hidden="1" outlineLevel="4" x14ac:dyDescent="0.2">
      <c r="A319" s="344" t="s">
        <v>704</v>
      </c>
      <c r="B319" s="344" t="s">
        <v>704</v>
      </c>
      <c r="C319" s="344" t="s">
        <v>707</v>
      </c>
      <c r="D319" s="344" t="s">
        <v>1218</v>
      </c>
      <c r="E319" s="93" t="s">
        <v>1535</v>
      </c>
      <c r="F319" s="134"/>
      <c r="G319" s="134"/>
      <c r="H319" s="165">
        <f t="shared" si="55"/>
        <v>0</v>
      </c>
      <c r="I319" s="134"/>
      <c r="J319" s="134"/>
      <c r="K319" s="165">
        <f t="shared" si="56"/>
        <v>0</v>
      </c>
      <c r="L319" s="134"/>
      <c r="M319" s="134"/>
      <c r="N319" s="370">
        <f t="shared" si="57"/>
        <v>0</v>
      </c>
      <c r="O319" s="33"/>
      <c r="P319" s="6"/>
    </row>
    <row r="320" spans="1:16" s="15" customFormat="1" ht="22.5" hidden="1" outlineLevel="4" x14ac:dyDescent="0.2">
      <c r="A320" s="344" t="s">
        <v>704</v>
      </c>
      <c r="B320" s="344" t="s">
        <v>704</v>
      </c>
      <c r="C320" s="344" t="s">
        <v>707</v>
      </c>
      <c r="D320" s="344" t="s">
        <v>1220</v>
      </c>
      <c r="E320" s="93" t="s">
        <v>1636</v>
      </c>
      <c r="F320" s="134"/>
      <c r="G320" s="134"/>
      <c r="H320" s="165">
        <f t="shared" si="55"/>
        <v>0</v>
      </c>
      <c r="I320" s="134"/>
      <c r="J320" s="134"/>
      <c r="K320" s="165">
        <f t="shared" si="56"/>
        <v>0</v>
      </c>
      <c r="L320" s="134"/>
      <c r="M320" s="134"/>
      <c r="N320" s="370">
        <f t="shared" si="57"/>
        <v>0</v>
      </c>
      <c r="O320" s="33"/>
      <c r="P320" s="6"/>
    </row>
    <row r="321" spans="1:16" s="15" customFormat="1" ht="22.5" hidden="1" outlineLevel="4" x14ac:dyDescent="0.2">
      <c r="A321" s="344" t="s">
        <v>704</v>
      </c>
      <c r="B321" s="344" t="s">
        <v>704</v>
      </c>
      <c r="C321" s="344" t="s">
        <v>707</v>
      </c>
      <c r="D321" s="344" t="s">
        <v>1221</v>
      </c>
      <c r="E321" s="93" t="s">
        <v>1536</v>
      </c>
      <c r="F321" s="134"/>
      <c r="G321" s="134"/>
      <c r="H321" s="165">
        <f t="shared" si="55"/>
        <v>0</v>
      </c>
      <c r="I321" s="134"/>
      <c r="J321" s="134"/>
      <c r="K321" s="165">
        <f t="shared" si="56"/>
        <v>0</v>
      </c>
      <c r="L321" s="134"/>
      <c r="M321" s="134"/>
      <c r="N321" s="370">
        <f t="shared" si="57"/>
        <v>0</v>
      </c>
      <c r="O321" s="33"/>
      <c r="P321" s="6"/>
    </row>
    <row r="322" spans="1:16" s="15" customFormat="1" hidden="1" outlineLevel="4" x14ac:dyDescent="0.2">
      <c r="A322" s="344" t="s">
        <v>704</v>
      </c>
      <c r="B322" s="344" t="s">
        <v>704</v>
      </c>
      <c r="C322" s="344" t="s">
        <v>707</v>
      </c>
      <c r="D322" s="344" t="s">
        <v>1225</v>
      </c>
      <c r="E322" s="93" t="s">
        <v>220</v>
      </c>
      <c r="F322" s="134"/>
      <c r="G322" s="134"/>
      <c r="H322" s="165">
        <f t="shared" si="55"/>
        <v>0</v>
      </c>
      <c r="I322" s="134"/>
      <c r="J322" s="134"/>
      <c r="K322" s="165">
        <f t="shared" si="56"/>
        <v>0</v>
      </c>
      <c r="L322" s="134"/>
      <c r="M322" s="134"/>
      <c r="N322" s="370">
        <f t="shared" si="57"/>
        <v>0</v>
      </c>
      <c r="O322" s="33"/>
      <c r="P322" s="6"/>
    </row>
    <row r="323" spans="1:16" s="15" customFormat="1" hidden="1" outlineLevel="4" x14ac:dyDescent="0.2">
      <c r="A323" s="344" t="s">
        <v>704</v>
      </c>
      <c r="B323" s="344" t="s">
        <v>704</v>
      </c>
      <c r="C323" s="344" t="s">
        <v>707</v>
      </c>
      <c r="D323" s="344" t="s">
        <v>1222</v>
      </c>
      <c r="E323" s="93" t="s">
        <v>221</v>
      </c>
      <c r="F323" s="134"/>
      <c r="G323" s="134"/>
      <c r="H323" s="165">
        <f t="shared" si="55"/>
        <v>0</v>
      </c>
      <c r="I323" s="134"/>
      <c r="J323" s="134"/>
      <c r="K323" s="165">
        <f t="shared" si="56"/>
        <v>0</v>
      </c>
      <c r="L323" s="134"/>
      <c r="M323" s="134"/>
      <c r="N323" s="370">
        <f t="shared" si="57"/>
        <v>0</v>
      </c>
      <c r="O323" s="33"/>
      <c r="P323" s="6"/>
    </row>
    <row r="324" spans="1:16" s="15" customFormat="1" ht="22.5" hidden="1" outlineLevel="4" x14ac:dyDescent="0.2">
      <c r="A324" s="344" t="s">
        <v>704</v>
      </c>
      <c r="B324" s="344" t="s">
        <v>704</v>
      </c>
      <c r="C324" s="344" t="s">
        <v>707</v>
      </c>
      <c r="D324" s="344" t="s">
        <v>1226</v>
      </c>
      <c r="E324" s="93" t="s">
        <v>222</v>
      </c>
      <c r="F324" s="134"/>
      <c r="G324" s="134"/>
      <c r="H324" s="165">
        <f t="shared" si="55"/>
        <v>0</v>
      </c>
      <c r="I324" s="134"/>
      <c r="J324" s="134"/>
      <c r="K324" s="165">
        <f t="shared" si="56"/>
        <v>0</v>
      </c>
      <c r="L324" s="134"/>
      <c r="M324" s="134"/>
      <c r="N324" s="370">
        <f t="shared" si="57"/>
        <v>0</v>
      </c>
      <c r="O324" s="33"/>
      <c r="P324" s="6"/>
    </row>
    <row r="325" spans="1:16" s="15" customFormat="1" hidden="1" outlineLevel="4" x14ac:dyDescent="0.2">
      <c r="A325" s="344" t="s">
        <v>704</v>
      </c>
      <c r="B325" s="344" t="s">
        <v>704</v>
      </c>
      <c r="C325" s="344" t="s">
        <v>707</v>
      </c>
      <c r="D325" s="344" t="s">
        <v>1227</v>
      </c>
      <c r="E325" s="93" t="s">
        <v>223</v>
      </c>
      <c r="F325" s="134"/>
      <c r="G325" s="134"/>
      <c r="H325" s="165">
        <f t="shared" si="55"/>
        <v>0</v>
      </c>
      <c r="I325" s="134"/>
      <c r="J325" s="134"/>
      <c r="K325" s="165">
        <f t="shared" si="56"/>
        <v>0</v>
      </c>
      <c r="L325" s="134"/>
      <c r="M325" s="134"/>
      <c r="N325" s="370">
        <f t="shared" si="57"/>
        <v>0</v>
      </c>
      <c r="O325" s="33"/>
      <c r="P325" s="6"/>
    </row>
    <row r="326" spans="1:16" s="15" customFormat="1" hidden="1" outlineLevel="4" x14ac:dyDescent="0.2">
      <c r="A326" s="344" t="s">
        <v>704</v>
      </c>
      <c r="B326" s="344" t="s">
        <v>704</v>
      </c>
      <c r="C326" s="344" t="s">
        <v>707</v>
      </c>
      <c r="D326" s="344" t="s">
        <v>1228</v>
      </c>
      <c r="E326" s="93" t="s">
        <v>1537</v>
      </c>
      <c r="F326" s="134"/>
      <c r="G326" s="134"/>
      <c r="H326" s="165">
        <f t="shared" si="55"/>
        <v>0</v>
      </c>
      <c r="I326" s="134"/>
      <c r="J326" s="134"/>
      <c r="K326" s="165">
        <f t="shared" si="56"/>
        <v>0</v>
      </c>
      <c r="L326" s="134"/>
      <c r="M326" s="134"/>
      <c r="N326" s="370">
        <f t="shared" si="57"/>
        <v>0</v>
      </c>
      <c r="O326" s="33"/>
      <c r="P326" s="6"/>
    </row>
    <row r="327" spans="1:16" s="15" customFormat="1" hidden="1" outlineLevel="4" x14ac:dyDescent="0.2">
      <c r="A327" s="344" t="s">
        <v>704</v>
      </c>
      <c r="B327" s="344" t="s">
        <v>704</v>
      </c>
      <c r="C327" s="344" t="s">
        <v>707</v>
      </c>
      <c r="D327" s="344" t="s">
        <v>1224</v>
      </c>
      <c r="E327" s="93" t="s">
        <v>199</v>
      </c>
      <c r="F327" s="134"/>
      <c r="G327" s="134"/>
      <c r="H327" s="165">
        <f t="shared" si="55"/>
        <v>0</v>
      </c>
      <c r="I327" s="134"/>
      <c r="J327" s="134"/>
      <c r="K327" s="165">
        <f t="shared" si="56"/>
        <v>0</v>
      </c>
      <c r="L327" s="134"/>
      <c r="M327" s="134"/>
      <c r="N327" s="370">
        <f t="shared" si="57"/>
        <v>0</v>
      </c>
      <c r="O327" s="33"/>
      <c r="P327" s="6"/>
    </row>
    <row r="328" spans="1:16" s="15" customFormat="1" ht="22.5" hidden="1" outlineLevel="4" x14ac:dyDescent="0.2">
      <c r="A328" s="344" t="s">
        <v>704</v>
      </c>
      <c r="B328" s="344" t="s">
        <v>704</v>
      </c>
      <c r="C328" s="344" t="s">
        <v>707</v>
      </c>
      <c r="D328" s="344" t="s">
        <v>1296</v>
      </c>
      <c r="E328" s="93" t="s">
        <v>918</v>
      </c>
      <c r="F328" s="134"/>
      <c r="G328" s="134"/>
      <c r="H328" s="165">
        <f t="shared" si="55"/>
        <v>0</v>
      </c>
      <c r="I328" s="134"/>
      <c r="J328" s="134"/>
      <c r="K328" s="165">
        <f t="shared" si="56"/>
        <v>0</v>
      </c>
      <c r="L328" s="134"/>
      <c r="M328" s="134"/>
      <c r="N328" s="370">
        <f t="shared" si="57"/>
        <v>0</v>
      </c>
      <c r="O328" s="33"/>
      <c r="P328" s="6"/>
    </row>
    <row r="329" spans="1:16" s="15" customFormat="1" hidden="1" outlineLevel="4" x14ac:dyDescent="0.2">
      <c r="A329" s="344" t="s">
        <v>704</v>
      </c>
      <c r="B329" s="344" t="s">
        <v>704</v>
      </c>
      <c r="C329" s="344" t="s">
        <v>707</v>
      </c>
      <c r="D329" s="344" t="s">
        <v>1297</v>
      </c>
      <c r="E329" s="93" t="s">
        <v>224</v>
      </c>
      <c r="F329" s="134"/>
      <c r="G329" s="134"/>
      <c r="H329" s="165">
        <f t="shared" si="55"/>
        <v>0</v>
      </c>
      <c r="I329" s="134"/>
      <c r="J329" s="134"/>
      <c r="K329" s="165">
        <f t="shared" si="56"/>
        <v>0</v>
      </c>
      <c r="L329" s="134"/>
      <c r="M329" s="134"/>
      <c r="N329" s="370">
        <f t="shared" si="57"/>
        <v>0</v>
      </c>
      <c r="O329" s="33"/>
      <c r="P329" s="6"/>
    </row>
    <row r="330" spans="1:16" s="15" customFormat="1" ht="22.5" hidden="1" outlineLevel="4" x14ac:dyDescent="0.2">
      <c r="A330" s="344" t="s">
        <v>704</v>
      </c>
      <c r="B330" s="344" t="s">
        <v>704</v>
      </c>
      <c r="C330" s="344" t="s">
        <v>707</v>
      </c>
      <c r="D330" s="344" t="s">
        <v>1298</v>
      </c>
      <c r="E330" s="93" t="s">
        <v>1538</v>
      </c>
      <c r="F330" s="134"/>
      <c r="G330" s="134"/>
      <c r="H330" s="165">
        <f t="shared" si="55"/>
        <v>0</v>
      </c>
      <c r="I330" s="134"/>
      <c r="J330" s="134"/>
      <c r="K330" s="165">
        <f t="shared" si="56"/>
        <v>0</v>
      </c>
      <c r="L330" s="134"/>
      <c r="M330" s="134"/>
      <c r="N330" s="370">
        <f t="shared" si="57"/>
        <v>0</v>
      </c>
      <c r="O330" s="33"/>
      <c r="P330" s="6"/>
    </row>
    <row r="331" spans="1:16" s="15" customFormat="1" ht="22.5" hidden="1" customHeight="1" outlineLevel="4" x14ac:dyDescent="0.2">
      <c r="A331" s="344" t="s">
        <v>704</v>
      </c>
      <c r="B331" s="344" t="s">
        <v>704</v>
      </c>
      <c r="C331" s="344" t="s">
        <v>707</v>
      </c>
      <c r="D331" s="344" t="s">
        <v>1299</v>
      </c>
      <c r="E331" s="93" t="s">
        <v>225</v>
      </c>
      <c r="F331" s="134"/>
      <c r="G331" s="134"/>
      <c r="H331" s="165">
        <f t="shared" si="55"/>
        <v>0</v>
      </c>
      <c r="I331" s="134"/>
      <c r="J331" s="134"/>
      <c r="K331" s="165">
        <f t="shared" si="56"/>
        <v>0</v>
      </c>
      <c r="L331" s="134"/>
      <c r="M331" s="134"/>
      <c r="N331" s="370">
        <f t="shared" si="57"/>
        <v>0</v>
      </c>
      <c r="O331" s="33"/>
      <c r="P331" s="6"/>
    </row>
    <row r="332" spans="1:16" s="15" customFormat="1" hidden="1" outlineLevel="4" x14ac:dyDescent="0.2">
      <c r="A332" s="344" t="s">
        <v>704</v>
      </c>
      <c r="B332" s="344" t="s">
        <v>704</v>
      </c>
      <c r="C332" s="344" t="s">
        <v>707</v>
      </c>
      <c r="D332" s="344" t="s">
        <v>1300</v>
      </c>
      <c r="E332" s="93" t="s">
        <v>226</v>
      </c>
      <c r="F332" s="134"/>
      <c r="G332" s="134"/>
      <c r="H332" s="165">
        <f t="shared" si="55"/>
        <v>0</v>
      </c>
      <c r="I332" s="134"/>
      <c r="J332" s="134"/>
      <c r="K332" s="165">
        <f t="shared" si="56"/>
        <v>0</v>
      </c>
      <c r="L332" s="134"/>
      <c r="M332" s="134"/>
      <c r="N332" s="370">
        <f t="shared" si="57"/>
        <v>0</v>
      </c>
      <c r="O332" s="33"/>
      <c r="P332" s="6"/>
    </row>
    <row r="333" spans="1:16" s="15" customFormat="1" hidden="1" outlineLevel="4" x14ac:dyDescent="0.2">
      <c r="A333" s="344" t="s">
        <v>704</v>
      </c>
      <c r="B333" s="344" t="s">
        <v>704</v>
      </c>
      <c r="C333" s="344" t="s">
        <v>707</v>
      </c>
      <c r="D333" s="344" t="s">
        <v>1301</v>
      </c>
      <c r="E333" s="93" t="s">
        <v>227</v>
      </c>
      <c r="F333" s="134"/>
      <c r="G333" s="134"/>
      <c r="H333" s="165">
        <f t="shared" si="55"/>
        <v>0</v>
      </c>
      <c r="I333" s="134"/>
      <c r="J333" s="134"/>
      <c r="K333" s="165">
        <f t="shared" si="56"/>
        <v>0</v>
      </c>
      <c r="L333" s="134"/>
      <c r="M333" s="134"/>
      <c r="N333" s="370">
        <f t="shared" si="57"/>
        <v>0</v>
      </c>
      <c r="O333" s="33"/>
      <c r="P333" s="6"/>
    </row>
    <row r="334" spans="1:16" s="15" customFormat="1" hidden="1" outlineLevel="4" x14ac:dyDescent="0.2">
      <c r="A334" s="344" t="s">
        <v>704</v>
      </c>
      <c r="B334" s="344" t="s">
        <v>704</v>
      </c>
      <c r="C334" s="344" t="s">
        <v>707</v>
      </c>
      <c r="D334" s="344" t="s">
        <v>1302</v>
      </c>
      <c r="E334" s="93" t="s">
        <v>228</v>
      </c>
      <c r="F334" s="134"/>
      <c r="G334" s="134"/>
      <c r="H334" s="165">
        <f t="shared" si="55"/>
        <v>0</v>
      </c>
      <c r="I334" s="134"/>
      <c r="J334" s="134"/>
      <c r="K334" s="165">
        <f t="shared" si="56"/>
        <v>0</v>
      </c>
      <c r="L334" s="134"/>
      <c r="M334" s="134"/>
      <c r="N334" s="370">
        <f t="shared" si="57"/>
        <v>0</v>
      </c>
      <c r="O334" s="33"/>
      <c r="P334" s="6"/>
    </row>
    <row r="335" spans="1:16" s="15" customFormat="1" hidden="1" outlineLevel="4" x14ac:dyDescent="0.2">
      <c r="A335" s="344" t="s">
        <v>704</v>
      </c>
      <c r="B335" s="344" t="s">
        <v>704</v>
      </c>
      <c r="C335" s="344" t="s">
        <v>707</v>
      </c>
      <c r="D335" s="344" t="s">
        <v>1303</v>
      </c>
      <c r="E335" s="93" t="s">
        <v>229</v>
      </c>
      <c r="F335" s="134"/>
      <c r="G335" s="134"/>
      <c r="H335" s="165">
        <f t="shared" si="55"/>
        <v>0</v>
      </c>
      <c r="I335" s="134"/>
      <c r="J335" s="134"/>
      <c r="K335" s="165">
        <f t="shared" si="56"/>
        <v>0</v>
      </c>
      <c r="L335" s="134"/>
      <c r="M335" s="134"/>
      <c r="N335" s="370">
        <f t="shared" si="57"/>
        <v>0</v>
      </c>
      <c r="O335" s="33"/>
      <c r="P335" s="6"/>
    </row>
    <row r="336" spans="1:16" s="15" customFormat="1" hidden="1" outlineLevel="4" x14ac:dyDescent="0.2">
      <c r="A336" s="344" t="s">
        <v>704</v>
      </c>
      <c r="B336" s="344" t="s">
        <v>704</v>
      </c>
      <c r="C336" s="344" t="s">
        <v>707</v>
      </c>
      <c r="D336" s="344" t="s">
        <v>1304</v>
      </c>
      <c r="E336" s="93" t="s">
        <v>230</v>
      </c>
      <c r="F336" s="134"/>
      <c r="G336" s="134"/>
      <c r="H336" s="165">
        <f t="shared" si="55"/>
        <v>0</v>
      </c>
      <c r="I336" s="134"/>
      <c r="J336" s="134"/>
      <c r="K336" s="165">
        <f t="shared" si="56"/>
        <v>0</v>
      </c>
      <c r="L336" s="134"/>
      <c r="M336" s="134"/>
      <c r="N336" s="370">
        <f t="shared" si="57"/>
        <v>0</v>
      </c>
      <c r="O336" s="33"/>
      <c r="P336" s="6"/>
    </row>
    <row r="337" spans="1:16" s="15" customFormat="1" ht="22.5" hidden="1" outlineLevel="4" x14ac:dyDescent="0.2">
      <c r="A337" s="344" t="s">
        <v>704</v>
      </c>
      <c r="B337" s="344" t="s">
        <v>704</v>
      </c>
      <c r="C337" s="344" t="s">
        <v>707</v>
      </c>
      <c r="D337" s="344" t="s">
        <v>1305</v>
      </c>
      <c r="E337" s="93" t="s">
        <v>1539</v>
      </c>
      <c r="F337" s="134"/>
      <c r="G337" s="134"/>
      <c r="H337" s="165">
        <f t="shared" si="55"/>
        <v>0</v>
      </c>
      <c r="I337" s="134"/>
      <c r="J337" s="134"/>
      <c r="K337" s="165">
        <f t="shared" si="56"/>
        <v>0</v>
      </c>
      <c r="L337" s="134"/>
      <c r="M337" s="134"/>
      <c r="N337" s="370">
        <f t="shared" si="57"/>
        <v>0</v>
      </c>
      <c r="O337" s="33"/>
      <c r="P337" s="6"/>
    </row>
    <row r="338" spans="1:16" s="15" customFormat="1" hidden="1" outlineLevel="4" x14ac:dyDescent="0.2">
      <c r="A338" s="344" t="s">
        <v>704</v>
      </c>
      <c r="B338" s="344" t="s">
        <v>704</v>
      </c>
      <c r="C338" s="344" t="s">
        <v>707</v>
      </c>
      <c r="D338" s="344" t="s">
        <v>1306</v>
      </c>
      <c r="E338" s="93" t="s">
        <v>1540</v>
      </c>
      <c r="F338" s="134"/>
      <c r="G338" s="134"/>
      <c r="H338" s="165">
        <f t="shared" si="55"/>
        <v>0</v>
      </c>
      <c r="I338" s="134"/>
      <c r="J338" s="134"/>
      <c r="K338" s="165">
        <f t="shared" si="56"/>
        <v>0</v>
      </c>
      <c r="L338" s="134"/>
      <c r="M338" s="134"/>
      <c r="N338" s="370">
        <f t="shared" si="57"/>
        <v>0</v>
      </c>
      <c r="O338" s="33"/>
      <c r="P338" s="6"/>
    </row>
    <row r="339" spans="1:16" s="15" customFormat="1" hidden="1" outlineLevel="4" x14ac:dyDescent="0.2">
      <c r="A339" s="344" t="s">
        <v>704</v>
      </c>
      <c r="B339" s="344" t="s">
        <v>704</v>
      </c>
      <c r="C339" s="344" t="s">
        <v>707</v>
      </c>
      <c r="D339" s="344" t="s">
        <v>1307</v>
      </c>
      <c r="E339" s="93" t="s">
        <v>1541</v>
      </c>
      <c r="F339" s="134"/>
      <c r="G339" s="134"/>
      <c r="H339" s="165">
        <f t="shared" si="55"/>
        <v>0</v>
      </c>
      <c r="I339" s="134"/>
      <c r="J339" s="134"/>
      <c r="K339" s="165">
        <f t="shared" si="56"/>
        <v>0</v>
      </c>
      <c r="L339" s="134"/>
      <c r="M339" s="134"/>
      <c r="N339" s="370">
        <f t="shared" si="57"/>
        <v>0</v>
      </c>
      <c r="O339" s="33"/>
      <c r="P339" s="6"/>
    </row>
    <row r="340" spans="1:16" s="15" customFormat="1" ht="25.5" hidden="1" customHeight="1" outlineLevel="4" x14ac:dyDescent="0.2">
      <c r="A340" s="344" t="s">
        <v>704</v>
      </c>
      <c r="B340" s="344" t="s">
        <v>704</v>
      </c>
      <c r="C340" s="344" t="s">
        <v>707</v>
      </c>
      <c r="D340" s="344" t="s">
        <v>1308</v>
      </c>
      <c r="E340" s="93" t="s">
        <v>1542</v>
      </c>
      <c r="F340" s="134"/>
      <c r="G340" s="134"/>
      <c r="H340" s="165">
        <f t="shared" si="55"/>
        <v>0</v>
      </c>
      <c r="I340" s="134"/>
      <c r="J340" s="134"/>
      <c r="K340" s="165">
        <f t="shared" si="56"/>
        <v>0</v>
      </c>
      <c r="L340" s="134"/>
      <c r="M340" s="134"/>
      <c r="N340" s="370">
        <f t="shared" si="57"/>
        <v>0</v>
      </c>
      <c r="O340" s="33"/>
      <c r="P340" s="6"/>
    </row>
    <row r="341" spans="1:16" s="15" customFormat="1" hidden="1" outlineLevel="4" x14ac:dyDescent="0.2">
      <c r="A341" s="344" t="s">
        <v>704</v>
      </c>
      <c r="B341" s="344" t="s">
        <v>704</v>
      </c>
      <c r="C341" s="344" t="s">
        <v>707</v>
      </c>
      <c r="D341" s="344" t="s">
        <v>1309</v>
      </c>
      <c r="E341" s="93" t="s">
        <v>919</v>
      </c>
      <c r="F341" s="134"/>
      <c r="G341" s="134"/>
      <c r="H341" s="165">
        <f t="shared" si="55"/>
        <v>0</v>
      </c>
      <c r="I341" s="134"/>
      <c r="J341" s="134"/>
      <c r="K341" s="165">
        <f t="shared" si="56"/>
        <v>0</v>
      </c>
      <c r="L341" s="134"/>
      <c r="M341" s="134"/>
      <c r="N341" s="370">
        <f t="shared" si="57"/>
        <v>0</v>
      </c>
      <c r="O341" s="33"/>
      <c r="P341" s="6"/>
    </row>
    <row r="342" spans="1:16" s="15" customFormat="1" hidden="1" outlineLevel="4" x14ac:dyDescent="0.2">
      <c r="A342" s="344" t="s">
        <v>704</v>
      </c>
      <c r="B342" s="344" t="s">
        <v>704</v>
      </c>
      <c r="C342" s="344" t="s">
        <v>707</v>
      </c>
      <c r="D342" s="344" t="s">
        <v>1310</v>
      </c>
      <c r="E342" s="93" t="s">
        <v>920</v>
      </c>
      <c r="F342" s="134"/>
      <c r="G342" s="134"/>
      <c r="H342" s="165">
        <f t="shared" si="55"/>
        <v>0</v>
      </c>
      <c r="I342" s="134"/>
      <c r="J342" s="134"/>
      <c r="K342" s="165">
        <f t="shared" si="56"/>
        <v>0</v>
      </c>
      <c r="L342" s="134"/>
      <c r="M342" s="134"/>
      <c r="N342" s="370">
        <f t="shared" si="57"/>
        <v>0</v>
      </c>
      <c r="O342" s="33"/>
      <c r="P342" s="6"/>
    </row>
    <row r="343" spans="1:16" s="15" customFormat="1" hidden="1" outlineLevel="4" x14ac:dyDescent="0.2">
      <c r="A343" s="344" t="s">
        <v>704</v>
      </c>
      <c r="B343" s="344" t="s">
        <v>704</v>
      </c>
      <c r="C343" s="344" t="s">
        <v>707</v>
      </c>
      <c r="D343" s="344" t="s">
        <v>1311</v>
      </c>
      <c r="E343" s="93" t="s">
        <v>1543</v>
      </c>
      <c r="F343" s="134"/>
      <c r="G343" s="134"/>
      <c r="H343" s="165">
        <f t="shared" ref="H343:H345" si="89">F343+G343</f>
        <v>0</v>
      </c>
      <c r="I343" s="134"/>
      <c r="J343" s="134"/>
      <c r="K343" s="165">
        <f t="shared" ref="K343:K345" si="90">I343+J343</f>
        <v>0</v>
      </c>
      <c r="L343" s="134"/>
      <c r="M343" s="134"/>
      <c r="N343" s="370">
        <f t="shared" ref="N343:N345" si="91">L343+M343</f>
        <v>0</v>
      </c>
      <c r="O343" s="33"/>
      <c r="P343" s="6"/>
    </row>
    <row r="344" spans="1:16" s="15" customFormat="1" hidden="1" outlineLevel="4" x14ac:dyDescent="0.2">
      <c r="A344" s="344" t="s">
        <v>704</v>
      </c>
      <c r="B344" s="344" t="s">
        <v>704</v>
      </c>
      <c r="C344" s="344" t="s">
        <v>707</v>
      </c>
      <c r="D344" s="344" t="s">
        <v>1312</v>
      </c>
      <c r="E344" s="93" t="s">
        <v>1544</v>
      </c>
      <c r="F344" s="134"/>
      <c r="G344" s="134"/>
      <c r="H344" s="165">
        <f t="shared" si="89"/>
        <v>0</v>
      </c>
      <c r="I344" s="134"/>
      <c r="J344" s="134"/>
      <c r="K344" s="165">
        <f t="shared" si="90"/>
        <v>0</v>
      </c>
      <c r="L344" s="134"/>
      <c r="M344" s="134"/>
      <c r="N344" s="370">
        <f t="shared" si="91"/>
        <v>0</v>
      </c>
      <c r="O344" s="33"/>
      <c r="P344" s="6"/>
    </row>
    <row r="345" spans="1:16" s="15" customFormat="1" hidden="1" outlineLevel="4" x14ac:dyDescent="0.2">
      <c r="A345" s="344" t="s">
        <v>704</v>
      </c>
      <c r="B345" s="344" t="s">
        <v>704</v>
      </c>
      <c r="C345" s="344" t="s">
        <v>707</v>
      </c>
      <c r="D345" s="344" t="s">
        <v>1313</v>
      </c>
      <c r="E345" s="93" t="s">
        <v>231</v>
      </c>
      <c r="F345" s="134"/>
      <c r="G345" s="134"/>
      <c r="H345" s="165">
        <f t="shared" si="89"/>
        <v>0</v>
      </c>
      <c r="I345" s="134"/>
      <c r="J345" s="134"/>
      <c r="K345" s="165">
        <f t="shared" si="90"/>
        <v>0</v>
      </c>
      <c r="L345" s="134"/>
      <c r="M345" s="134"/>
      <c r="N345" s="370">
        <f t="shared" si="91"/>
        <v>0</v>
      </c>
      <c r="O345" s="33"/>
      <c r="P345" s="6"/>
    </row>
    <row r="346" spans="1:16" s="15" customFormat="1" hidden="1" outlineLevel="4" x14ac:dyDescent="0.2">
      <c r="A346" s="344" t="s">
        <v>704</v>
      </c>
      <c r="B346" s="344" t="s">
        <v>704</v>
      </c>
      <c r="C346" s="344" t="s">
        <v>707</v>
      </c>
      <c r="D346" s="344" t="s">
        <v>1314</v>
      </c>
      <c r="E346" s="93" t="s">
        <v>232</v>
      </c>
      <c r="F346" s="134"/>
      <c r="G346" s="134"/>
      <c r="H346" s="165">
        <f t="shared" ref="H346" si="92">F346+G346</f>
        <v>0</v>
      </c>
      <c r="I346" s="134"/>
      <c r="J346" s="134"/>
      <c r="K346" s="165">
        <f t="shared" ref="K346" si="93">I346+J346</f>
        <v>0</v>
      </c>
      <c r="L346" s="134"/>
      <c r="M346" s="134"/>
      <c r="N346" s="370">
        <f t="shared" ref="N346" si="94">L346+M346</f>
        <v>0</v>
      </c>
      <c r="O346" s="33"/>
      <c r="P346" s="6"/>
    </row>
    <row r="347" spans="1:16" s="15" customFormat="1" hidden="1" outlineLevel="4" x14ac:dyDescent="0.2">
      <c r="A347" s="344" t="s">
        <v>704</v>
      </c>
      <c r="B347" s="344" t="s">
        <v>704</v>
      </c>
      <c r="C347" s="344" t="s">
        <v>707</v>
      </c>
      <c r="D347" s="344" t="s">
        <v>1315</v>
      </c>
      <c r="E347" s="93" t="s">
        <v>233</v>
      </c>
      <c r="F347" s="134"/>
      <c r="G347" s="134"/>
      <c r="H347" s="165">
        <f t="shared" si="55"/>
        <v>0</v>
      </c>
      <c r="I347" s="134"/>
      <c r="J347" s="134"/>
      <c r="K347" s="165">
        <f t="shared" si="56"/>
        <v>0</v>
      </c>
      <c r="L347" s="134"/>
      <c r="M347" s="134"/>
      <c r="N347" s="370">
        <f t="shared" si="57"/>
        <v>0</v>
      </c>
      <c r="O347" s="33"/>
      <c r="P347" s="6"/>
    </row>
    <row r="348" spans="1:16" s="15" customFormat="1" hidden="1" outlineLevel="4" x14ac:dyDescent="0.2">
      <c r="A348" s="344" t="s">
        <v>704</v>
      </c>
      <c r="B348" s="344" t="s">
        <v>704</v>
      </c>
      <c r="C348" s="344" t="s">
        <v>707</v>
      </c>
      <c r="D348" s="344" t="s">
        <v>1316</v>
      </c>
      <c r="E348" s="93" t="s">
        <v>234</v>
      </c>
      <c r="F348" s="134"/>
      <c r="G348" s="134"/>
      <c r="H348" s="165">
        <f t="shared" si="55"/>
        <v>0</v>
      </c>
      <c r="I348" s="134"/>
      <c r="J348" s="134"/>
      <c r="K348" s="165">
        <f t="shared" si="56"/>
        <v>0</v>
      </c>
      <c r="L348" s="134"/>
      <c r="M348" s="134"/>
      <c r="N348" s="370">
        <f t="shared" si="57"/>
        <v>0</v>
      </c>
      <c r="O348" s="33"/>
      <c r="P348" s="6"/>
    </row>
    <row r="349" spans="1:16" s="15" customFormat="1" ht="22.5" hidden="1" outlineLevel="4" x14ac:dyDescent="0.2">
      <c r="A349" s="344" t="s">
        <v>704</v>
      </c>
      <c r="B349" s="344" t="s">
        <v>704</v>
      </c>
      <c r="C349" s="344" t="s">
        <v>707</v>
      </c>
      <c r="D349" s="344" t="s">
        <v>1317</v>
      </c>
      <c r="E349" s="93" t="s">
        <v>1545</v>
      </c>
      <c r="F349" s="134"/>
      <c r="G349" s="134"/>
      <c r="H349" s="165">
        <f t="shared" si="55"/>
        <v>0</v>
      </c>
      <c r="I349" s="134"/>
      <c r="J349" s="134"/>
      <c r="K349" s="165">
        <f t="shared" si="56"/>
        <v>0</v>
      </c>
      <c r="L349" s="134"/>
      <c r="M349" s="134"/>
      <c r="N349" s="370">
        <f t="shared" si="57"/>
        <v>0</v>
      </c>
      <c r="O349" s="33"/>
      <c r="P349" s="6"/>
    </row>
    <row r="350" spans="1:16" s="15" customFormat="1" hidden="1" outlineLevel="4" x14ac:dyDescent="0.2">
      <c r="A350" s="344" t="s">
        <v>704</v>
      </c>
      <c r="B350" s="344" t="s">
        <v>704</v>
      </c>
      <c r="C350" s="344" t="s">
        <v>707</v>
      </c>
      <c r="D350" s="344" t="s">
        <v>1318</v>
      </c>
      <c r="E350" s="93" t="s">
        <v>235</v>
      </c>
      <c r="F350" s="134"/>
      <c r="G350" s="134"/>
      <c r="H350" s="165">
        <f t="shared" si="55"/>
        <v>0</v>
      </c>
      <c r="I350" s="134"/>
      <c r="J350" s="134"/>
      <c r="K350" s="165">
        <f t="shared" si="56"/>
        <v>0</v>
      </c>
      <c r="L350" s="134"/>
      <c r="M350" s="134"/>
      <c r="N350" s="370">
        <f t="shared" si="57"/>
        <v>0</v>
      </c>
      <c r="O350" s="33"/>
      <c r="P350" s="6"/>
    </row>
    <row r="351" spans="1:16" s="15" customFormat="1" hidden="1" outlineLevel="4" x14ac:dyDescent="0.2">
      <c r="A351" s="344" t="s">
        <v>704</v>
      </c>
      <c r="B351" s="344" t="s">
        <v>704</v>
      </c>
      <c r="C351" s="344" t="s">
        <v>707</v>
      </c>
      <c r="D351" s="344" t="s">
        <v>1319</v>
      </c>
      <c r="E351" s="93" t="s">
        <v>1546</v>
      </c>
      <c r="F351" s="134"/>
      <c r="G351" s="134"/>
      <c r="H351" s="165">
        <f t="shared" si="55"/>
        <v>0</v>
      </c>
      <c r="I351" s="134"/>
      <c r="J351" s="134"/>
      <c r="K351" s="165">
        <f t="shared" si="56"/>
        <v>0</v>
      </c>
      <c r="L351" s="134"/>
      <c r="M351" s="134"/>
      <c r="N351" s="370">
        <f t="shared" si="57"/>
        <v>0</v>
      </c>
      <c r="O351" s="33"/>
      <c r="P351" s="6"/>
    </row>
    <row r="352" spans="1:16" s="15" customFormat="1" ht="22.5" hidden="1" outlineLevel="4" x14ac:dyDescent="0.2">
      <c r="A352" s="344" t="s">
        <v>704</v>
      </c>
      <c r="B352" s="344" t="s">
        <v>704</v>
      </c>
      <c r="C352" s="344" t="s">
        <v>707</v>
      </c>
      <c r="D352" s="344" t="s">
        <v>1320</v>
      </c>
      <c r="E352" s="93" t="s">
        <v>1149</v>
      </c>
      <c r="F352" s="134"/>
      <c r="G352" s="134"/>
      <c r="H352" s="165">
        <f t="shared" si="55"/>
        <v>0</v>
      </c>
      <c r="I352" s="134"/>
      <c r="J352" s="134"/>
      <c r="K352" s="165">
        <f t="shared" si="56"/>
        <v>0</v>
      </c>
      <c r="L352" s="134"/>
      <c r="M352" s="134"/>
      <c r="N352" s="370">
        <f t="shared" si="57"/>
        <v>0</v>
      </c>
      <c r="O352" s="33"/>
      <c r="P352" s="6"/>
    </row>
    <row r="353" spans="1:16" s="15" customFormat="1" hidden="1" outlineLevel="4" x14ac:dyDescent="0.2">
      <c r="A353" s="344" t="s">
        <v>704</v>
      </c>
      <c r="B353" s="344" t="s">
        <v>704</v>
      </c>
      <c r="C353" s="344" t="s">
        <v>707</v>
      </c>
      <c r="D353" s="344" t="s">
        <v>1321</v>
      </c>
      <c r="E353" s="93" t="s">
        <v>1150</v>
      </c>
      <c r="F353" s="134"/>
      <c r="G353" s="134"/>
      <c r="H353" s="165">
        <f t="shared" ref="H353:H364" si="95">F353+G353</f>
        <v>0</v>
      </c>
      <c r="I353" s="134"/>
      <c r="J353" s="134"/>
      <c r="K353" s="165">
        <f t="shared" ref="K353:K364" si="96">I353+J353</f>
        <v>0</v>
      </c>
      <c r="L353" s="134"/>
      <c r="M353" s="134"/>
      <c r="N353" s="370">
        <f t="shared" ref="N353:N364" si="97">L353+M353</f>
        <v>0</v>
      </c>
      <c r="O353" s="33"/>
      <c r="P353" s="6"/>
    </row>
    <row r="354" spans="1:16" s="15" customFormat="1" hidden="1" outlineLevel="4" x14ac:dyDescent="0.2">
      <c r="A354" s="344" t="s">
        <v>704</v>
      </c>
      <c r="B354" s="344" t="s">
        <v>704</v>
      </c>
      <c r="C354" s="344" t="s">
        <v>707</v>
      </c>
      <c r="D354" s="344" t="s">
        <v>1322</v>
      </c>
      <c r="E354" s="93" t="s">
        <v>1151</v>
      </c>
      <c r="F354" s="134"/>
      <c r="G354" s="134"/>
      <c r="H354" s="165">
        <f t="shared" si="95"/>
        <v>0</v>
      </c>
      <c r="I354" s="134"/>
      <c r="J354" s="134"/>
      <c r="K354" s="165">
        <f t="shared" si="96"/>
        <v>0</v>
      </c>
      <c r="L354" s="134"/>
      <c r="M354" s="134"/>
      <c r="N354" s="370">
        <f t="shared" si="97"/>
        <v>0</v>
      </c>
      <c r="O354" s="33"/>
      <c r="P354" s="6"/>
    </row>
    <row r="355" spans="1:16" s="15" customFormat="1" hidden="1" outlineLevel="4" x14ac:dyDescent="0.2">
      <c r="A355" s="344" t="s">
        <v>704</v>
      </c>
      <c r="B355" s="344" t="s">
        <v>704</v>
      </c>
      <c r="C355" s="344" t="s">
        <v>707</v>
      </c>
      <c r="D355" s="344" t="s">
        <v>1323</v>
      </c>
      <c r="E355" s="93" t="s">
        <v>1152</v>
      </c>
      <c r="F355" s="134"/>
      <c r="G355" s="134"/>
      <c r="H355" s="165">
        <f t="shared" si="95"/>
        <v>0</v>
      </c>
      <c r="I355" s="134"/>
      <c r="J355" s="134"/>
      <c r="K355" s="165">
        <f t="shared" si="96"/>
        <v>0</v>
      </c>
      <c r="L355" s="134"/>
      <c r="M355" s="134"/>
      <c r="N355" s="370">
        <f t="shared" si="97"/>
        <v>0</v>
      </c>
      <c r="O355" s="33"/>
      <c r="P355" s="6"/>
    </row>
    <row r="356" spans="1:16" s="15" customFormat="1" hidden="1" outlineLevel="4" x14ac:dyDescent="0.2">
      <c r="A356" s="344" t="s">
        <v>704</v>
      </c>
      <c r="B356" s="344" t="s">
        <v>704</v>
      </c>
      <c r="C356" s="344" t="s">
        <v>707</v>
      </c>
      <c r="D356" s="344" t="s">
        <v>1324</v>
      </c>
      <c r="E356" s="93" t="s">
        <v>1153</v>
      </c>
      <c r="F356" s="134"/>
      <c r="G356" s="134"/>
      <c r="H356" s="165">
        <f t="shared" si="95"/>
        <v>0</v>
      </c>
      <c r="I356" s="134"/>
      <c r="J356" s="134"/>
      <c r="K356" s="165">
        <f t="shared" si="96"/>
        <v>0</v>
      </c>
      <c r="L356" s="134"/>
      <c r="M356" s="134"/>
      <c r="N356" s="370">
        <f t="shared" si="97"/>
        <v>0</v>
      </c>
      <c r="O356" s="33"/>
      <c r="P356" s="6"/>
    </row>
    <row r="357" spans="1:16" s="15" customFormat="1" hidden="1" outlineLevel="4" x14ac:dyDescent="0.2">
      <c r="A357" s="344" t="s">
        <v>704</v>
      </c>
      <c r="B357" s="344" t="s">
        <v>704</v>
      </c>
      <c r="C357" s="344" t="s">
        <v>707</v>
      </c>
      <c r="D357" s="344" t="s">
        <v>1325</v>
      </c>
      <c r="E357" s="93" t="s">
        <v>1154</v>
      </c>
      <c r="F357" s="134"/>
      <c r="G357" s="134"/>
      <c r="H357" s="165">
        <f t="shared" si="95"/>
        <v>0</v>
      </c>
      <c r="I357" s="134"/>
      <c r="J357" s="134"/>
      <c r="K357" s="165">
        <f t="shared" si="96"/>
        <v>0</v>
      </c>
      <c r="L357" s="134"/>
      <c r="M357" s="134"/>
      <c r="N357" s="370">
        <f t="shared" si="97"/>
        <v>0</v>
      </c>
      <c r="O357" s="33"/>
      <c r="P357" s="6"/>
    </row>
    <row r="358" spans="1:16" s="15" customFormat="1" hidden="1" outlineLevel="4" x14ac:dyDescent="0.2">
      <c r="A358" s="344" t="s">
        <v>704</v>
      </c>
      <c r="B358" s="344" t="s">
        <v>704</v>
      </c>
      <c r="C358" s="344" t="s">
        <v>707</v>
      </c>
      <c r="D358" s="344" t="s">
        <v>1326</v>
      </c>
      <c r="E358" s="93" t="s">
        <v>1155</v>
      </c>
      <c r="F358" s="134"/>
      <c r="G358" s="134"/>
      <c r="H358" s="165">
        <f t="shared" si="95"/>
        <v>0</v>
      </c>
      <c r="I358" s="134"/>
      <c r="J358" s="134"/>
      <c r="K358" s="165">
        <f t="shared" si="96"/>
        <v>0</v>
      </c>
      <c r="L358" s="134"/>
      <c r="M358" s="134"/>
      <c r="N358" s="370">
        <f t="shared" si="97"/>
        <v>0</v>
      </c>
      <c r="O358" s="33"/>
      <c r="P358" s="6"/>
    </row>
    <row r="359" spans="1:16" s="15" customFormat="1" hidden="1" outlineLevel="4" x14ac:dyDescent="0.2">
      <c r="A359" s="344" t="s">
        <v>704</v>
      </c>
      <c r="B359" s="344" t="s">
        <v>704</v>
      </c>
      <c r="C359" s="344" t="s">
        <v>707</v>
      </c>
      <c r="D359" s="344" t="s">
        <v>1327</v>
      </c>
      <c r="E359" s="93" t="s">
        <v>1156</v>
      </c>
      <c r="F359" s="134"/>
      <c r="G359" s="134"/>
      <c r="H359" s="165">
        <f t="shared" si="95"/>
        <v>0</v>
      </c>
      <c r="I359" s="134"/>
      <c r="J359" s="134"/>
      <c r="K359" s="165">
        <f t="shared" si="96"/>
        <v>0</v>
      </c>
      <c r="L359" s="134"/>
      <c r="M359" s="134"/>
      <c r="N359" s="370">
        <f t="shared" si="97"/>
        <v>0</v>
      </c>
      <c r="O359" s="33"/>
      <c r="P359" s="6"/>
    </row>
    <row r="360" spans="1:16" s="15" customFormat="1" hidden="1" outlineLevel="4" x14ac:dyDescent="0.2">
      <c r="A360" s="344" t="s">
        <v>704</v>
      </c>
      <c r="B360" s="344" t="s">
        <v>704</v>
      </c>
      <c r="C360" s="344" t="s">
        <v>707</v>
      </c>
      <c r="D360" s="344" t="s">
        <v>1328</v>
      </c>
      <c r="E360" s="93" t="s">
        <v>1157</v>
      </c>
      <c r="F360" s="134"/>
      <c r="G360" s="134"/>
      <c r="H360" s="165">
        <f t="shared" si="95"/>
        <v>0</v>
      </c>
      <c r="I360" s="134"/>
      <c r="J360" s="134"/>
      <c r="K360" s="165">
        <f t="shared" si="96"/>
        <v>0</v>
      </c>
      <c r="L360" s="134"/>
      <c r="M360" s="134"/>
      <c r="N360" s="370">
        <f t="shared" si="97"/>
        <v>0</v>
      </c>
      <c r="O360" s="33"/>
      <c r="P360" s="6"/>
    </row>
    <row r="361" spans="1:16" s="15" customFormat="1" hidden="1" outlineLevel="4" x14ac:dyDescent="0.2">
      <c r="A361" s="344" t="s">
        <v>704</v>
      </c>
      <c r="B361" s="344" t="s">
        <v>704</v>
      </c>
      <c r="C361" s="344" t="s">
        <v>707</v>
      </c>
      <c r="D361" s="344" t="s">
        <v>1329</v>
      </c>
      <c r="E361" s="93" t="s">
        <v>1158</v>
      </c>
      <c r="F361" s="134"/>
      <c r="G361" s="134"/>
      <c r="H361" s="165">
        <f t="shared" si="95"/>
        <v>0</v>
      </c>
      <c r="I361" s="134"/>
      <c r="J361" s="134"/>
      <c r="K361" s="165">
        <f t="shared" si="96"/>
        <v>0</v>
      </c>
      <c r="L361" s="134"/>
      <c r="M361" s="134"/>
      <c r="N361" s="370">
        <f t="shared" si="97"/>
        <v>0</v>
      </c>
      <c r="O361" s="33"/>
      <c r="P361" s="6"/>
    </row>
    <row r="362" spans="1:16" s="15" customFormat="1" hidden="1" outlineLevel="4" x14ac:dyDescent="0.2">
      <c r="A362" s="344" t="s">
        <v>704</v>
      </c>
      <c r="B362" s="344" t="s">
        <v>704</v>
      </c>
      <c r="C362" s="344" t="s">
        <v>707</v>
      </c>
      <c r="D362" s="344" t="s">
        <v>1330</v>
      </c>
      <c r="E362" s="93" t="s">
        <v>1159</v>
      </c>
      <c r="F362" s="134"/>
      <c r="G362" s="134"/>
      <c r="H362" s="165">
        <f t="shared" si="95"/>
        <v>0</v>
      </c>
      <c r="I362" s="134"/>
      <c r="J362" s="134"/>
      <c r="K362" s="165">
        <f t="shared" si="96"/>
        <v>0</v>
      </c>
      <c r="L362" s="134"/>
      <c r="M362" s="134"/>
      <c r="N362" s="370">
        <f t="shared" si="97"/>
        <v>0</v>
      </c>
      <c r="O362" s="33"/>
      <c r="P362" s="6"/>
    </row>
    <row r="363" spans="1:16" s="15" customFormat="1" hidden="1" outlineLevel="4" x14ac:dyDescent="0.2">
      <c r="A363" s="344" t="s">
        <v>704</v>
      </c>
      <c r="B363" s="344" t="s">
        <v>704</v>
      </c>
      <c r="C363" s="344" t="s">
        <v>707</v>
      </c>
      <c r="D363" s="344" t="s">
        <v>1331</v>
      </c>
      <c r="E363" s="93" t="s">
        <v>1160</v>
      </c>
      <c r="F363" s="134"/>
      <c r="G363" s="134"/>
      <c r="H363" s="165">
        <f t="shared" si="95"/>
        <v>0</v>
      </c>
      <c r="I363" s="134"/>
      <c r="J363" s="134"/>
      <c r="K363" s="165">
        <f t="shared" si="96"/>
        <v>0</v>
      </c>
      <c r="L363" s="134"/>
      <c r="M363" s="134"/>
      <c r="N363" s="370">
        <f t="shared" si="97"/>
        <v>0</v>
      </c>
      <c r="O363" s="33"/>
      <c r="P363" s="6"/>
    </row>
    <row r="364" spans="1:16" s="15" customFormat="1" hidden="1" outlineLevel="4" x14ac:dyDescent="0.2">
      <c r="A364" s="344" t="s">
        <v>704</v>
      </c>
      <c r="B364" s="344" t="s">
        <v>704</v>
      </c>
      <c r="C364" s="344" t="s">
        <v>707</v>
      </c>
      <c r="D364" s="344" t="s">
        <v>1332</v>
      </c>
      <c r="E364" s="93" t="s">
        <v>1161</v>
      </c>
      <c r="F364" s="134"/>
      <c r="G364" s="134"/>
      <c r="H364" s="165">
        <f t="shared" si="95"/>
        <v>0</v>
      </c>
      <c r="I364" s="134"/>
      <c r="J364" s="134"/>
      <c r="K364" s="165">
        <f t="shared" si="96"/>
        <v>0</v>
      </c>
      <c r="L364" s="134"/>
      <c r="M364" s="134"/>
      <c r="N364" s="370">
        <f t="shared" si="97"/>
        <v>0</v>
      </c>
      <c r="O364" s="33"/>
      <c r="P364" s="6"/>
    </row>
    <row r="365" spans="1:16" s="15" customFormat="1" hidden="1" outlineLevel="4" x14ac:dyDescent="0.2">
      <c r="A365" s="344" t="s">
        <v>704</v>
      </c>
      <c r="B365" s="344" t="s">
        <v>704</v>
      </c>
      <c r="C365" s="344" t="s">
        <v>707</v>
      </c>
      <c r="D365" s="344" t="s">
        <v>1333</v>
      </c>
      <c r="E365" s="93" t="s">
        <v>1547</v>
      </c>
      <c r="F365" s="134"/>
      <c r="G365" s="134"/>
      <c r="H365" s="165">
        <f t="shared" ref="H365:H368" si="98">F365+G365</f>
        <v>0</v>
      </c>
      <c r="I365" s="134"/>
      <c r="J365" s="134"/>
      <c r="K365" s="165">
        <f t="shared" ref="K365:K368" si="99">I365+J365</f>
        <v>0</v>
      </c>
      <c r="L365" s="134"/>
      <c r="M365" s="134"/>
      <c r="N365" s="370">
        <f t="shared" ref="N365:N368" si="100">L365+M365</f>
        <v>0</v>
      </c>
      <c r="O365" s="33"/>
      <c r="P365" s="6"/>
    </row>
    <row r="366" spans="1:16" s="15" customFormat="1" ht="22.5" hidden="1" outlineLevel="4" x14ac:dyDescent="0.2">
      <c r="A366" s="344" t="s">
        <v>704</v>
      </c>
      <c r="B366" s="344" t="s">
        <v>704</v>
      </c>
      <c r="C366" s="344" t="s">
        <v>707</v>
      </c>
      <c r="D366" s="344" t="s">
        <v>1334</v>
      </c>
      <c r="E366" s="93" t="s">
        <v>1162</v>
      </c>
      <c r="F366" s="134"/>
      <c r="G366" s="134"/>
      <c r="H366" s="165">
        <f t="shared" si="98"/>
        <v>0</v>
      </c>
      <c r="I366" s="134"/>
      <c r="J366" s="134"/>
      <c r="K366" s="165">
        <f t="shared" si="99"/>
        <v>0</v>
      </c>
      <c r="L366" s="134"/>
      <c r="M366" s="134"/>
      <c r="N366" s="370">
        <f t="shared" si="100"/>
        <v>0</v>
      </c>
      <c r="O366" s="33"/>
      <c r="P366" s="6"/>
    </row>
    <row r="367" spans="1:16" s="15" customFormat="1" ht="22.5" hidden="1" outlineLevel="4" x14ac:dyDescent="0.2">
      <c r="A367" s="344" t="s">
        <v>704</v>
      </c>
      <c r="B367" s="344" t="s">
        <v>704</v>
      </c>
      <c r="C367" s="344" t="s">
        <v>707</v>
      </c>
      <c r="D367" s="344" t="s">
        <v>1335</v>
      </c>
      <c r="E367" s="93" t="s">
        <v>1548</v>
      </c>
      <c r="F367" s="134"/>
      <c r="G367" s="134"/>
      <c r="H367" s="165">
        <f t="shared" si="98"/>
        <v>0</v>
      </c>
      <c r="I367" s="134"/>
      <c r="J367" s="134"/>
      <c r="K367" s="165">
        <f t="shared" si="99"/>
        <v>0</v>
      </c>
      <c r="L367" s="134"/>
      <c r="M367" s="134"/>
      <c r="N367" s="370">
        <f t="shared" si="100"/>
        <v>0</v>
      </c>
      <c r="O367" s="33"/>
      <c r="P367" s="6"/>
    </row>
    <row r="368" spans="1:16" s="15" customFormat="1" hidden="1" outlineLevel="4" x14ac:dyDescent="0.2">
      <c r="A368" s="344" t="s">
        <v>704</v>
      </c>
      <c r="B368" s="344" t="s">
        <v>704</v>
      </c>
      <c r="C368" s="344" t="s">
        <v>707</v>
      </c>
      <c r="D368" s="344" t="s">
        <v>1336</v>
      </c>
      <c r="E368" s="93" t="s">
        <v>1549</v>
      </c>
      <c r="F368" s="134"/>
      <c r="G368" s="134"/>
      <c r="H368" s="165">
        <f t="shared" si="98"/>
        <v>0</v>
      </c>
      <c r="I368" s="134"/>
      <c r="J368" s="134"/>
      <c r="K368" s="165">
        <f t="shared" si="99"/>
        <v>0</v>
      </c>
      <c r="L368" s="134"/>
      <c r="M368" s="134"/>
      <c r="N368" s="370">
        <f t="shared" si="100"/>
        <v>0</v>
      </c>
      <c r="O368" s="33"/>
      <c r="P368" s="6"/>
    </row>
    <row r="369" spans="1:16" s="15" customFormat="1" ht="22.5" hidden="1" outlineLevel="4" x14ac:dyDescent="0.2">
      <c r="A369" s="344" t="s">
        <v>704</v>
      </c>
      <c r="B369" s="344" t="s">
        <v>704</v>
      </c>
      <c r="C369" s="344" t="s">
        <v>707</v>
      </c>
      <c r="D369" s="344" t="s">
        <v>1337</v>
      </c>
      <c r="E369" s="93" t="s">
        <v>1147</v>
      </c>
      <c r="F369" s="134"/>
      <c r="G369" s="134"/>
      <c r="H369" s="165">
        <f t="shared" ref="H369:H372" si="101">F369+G369</f>
        <v>0</v>
      </c>
      <c r="I369" s="134"/>
      <c r="J369" s="134"/>
      <c r="K369" s="165">
        <f t="shared" ref="K369:K372" si="102">I369+J369</f>
        <v>0</v>
      </c>
      <c r="L369" s="134"/>
      <c r="M369" s="134"/>
      <c r="N369" s="370">
        <f t="shared" ref="N369:N372" si="103">L369+M369</f>
        <v>0</v>
      </c>
      <c r="O369" s="33"/>
      <c r="P369" s="6"/>
    </row>
    <row r="370" spans="1:16" s="15" customFormat="1" hidden="1" outlineLevel="4" x14ac:dyDescent="0.2">
      <c r="A370" s="344" t="s">
        <v>704</v>
      </c>
      <c r="B370" s="344" t="s">
        <v>704</v>
      </c>
      <c r="C370" s="344" t="s">
        <v>707</v>
      </c>
      <c r="D370" s="344" t="s">
        <v>1338</v>
      </c>
      <c r="E370" s="93" t="s">
        <v>1640</v>
      </c>
      <c r="F370" s="134"/>
      <c r="G370" s="134"/>
      <c r="H370" s="165">
        <f t="shared" si="101"/>
        <v>0</v>
      </c>
      <c r="I370" s="134"/>
      <c r="J370" s="134"/>
      <c r="K370" s="165">
        <f t="shared" si="102"/>
        <v>0</v>
      </c>
      <c r="L370" s="134"/>
      <c r="M370" s="134"/>
      <c r="N370" s="370">
        <f t="shared" si="103"/>
        <v>0</v>
      </c>
      <c r="O370" s="33"/>
      <c r="P370" s="6"/>
    </row>
    <row r="371" spans="1:16" s="15" customFormat="1" ht="22.5" hidden="1" outlineLevel="4" x14ac:dyDescent="0.2">
      <c r="A371" s="344" t="s">
        <v>704</v>
      </c>
      <c r="B371" s="344" t="s">
        <v>704</v>
      </c>
      <c r="C371" s="344" t="s">
        <v>707</v>
      </c>
      <c r="D371" s="344" t="s">
        <v>1339</v>
      </c>
      <c r="E371" s="93" t="s">
        <v>1641</v>
      </c>
      <c r="F371" s="134"/>
      <c r="G371" s="134"/>
      <c r="H371" s="165">
        <f t="shared" ref="H371" si="104">F371+G371</f>
        <v>0</v>
      </c>
      <c r="I371" s="134"/>
      <c r="J371" s="134"/>
      <c r="K371" s="165">
        <f t="shared" ref="K371" si="105">I371+J371</f>
        <v>0</v>
      </c>
      <c r="L371" s="134"/>
      <c r="M371" s="134"/>
      <c r="N371" s="370">
        <f t="shared" ref="N371" si="106">L371+M371</f>
        <v>0</v>
      </c>
      <c r="O371" s="33"/>
      <c r="P371" s="6"/>
    </row>
    <row r="372" spans="1:16" s="15" customFormat="1" hidden="1" outlineLevel="4" x14ac:dyDescent="0.2">
      <c r="A372" s="344" t="s">
        <v>704</v>
      </c>
      <c r="B372" s="344" t="s">
        <v>704</v>
      </c>
      <c r="C372" s="344" t="s">
        <v>707</v>
      </c>
      <c r="D372" s="344" t="s">
        <v>1340</v>
      </c>
      <c r="E372" s="93" t="s">
        <v>1642</v>
      </c>
      <c r="F372" s="134"/>
      <c r="G372" s="134"/>
      <c r="H372" s="165">
        <f t="shared" si="101"/>
        <v>0</v>
      </c>
      <c r="I372" s="134"/>
      <c r="J372" s="134"/>
      <c r="K372" s="165">
        <f t="shared" si="102"/>
        <v>0</v>
      </c>
      <c r="L372" s="134"/>
      <c r="M372" s="134"/>
      <c r="N372" s="370">
        <f t="shared" si="103"/>
        <v>0</v>
      </c>
      <c r="O372" s="33"/>
      <c r="P372" s="6"/>
    </row>
    <row r="373" spans="1:16" s="15" customFormat="1" hidden="1" outlineLevel="4" x14ac:dyDescent="0.2">
      <c r="A373" s="344" t="s">
        <v>704</v>
      </c>
      <c r="B373" s="344" t="s">
        <v>704</v>
      </c>
      <c r="C373" s="344" t="s">
        <v>707</v>
      </c>
      <c r="D373" s="344"/>
      <c r="E373" s="17"/>
      <c r="F373" s="134"/>
      <c r="G373" s="134"/>
      <c r="H373" s="165">
        <f t="shared" ref="H373" si="107">F373+G373</f>
        <v>0</v>
      </c>
      <c r="I373" s="134"/>
      <c r="J373" s="134"/>
      <c r="K373" s="165">
        <f t="shared" ref="K373" si="108">I373+J373</f>
        <v>0</v>
      </c>
      <c r="L373" s="134"/>
      <c r="M373" s="134"/>
      <c r="N373" s="370">
        <f t="shared" ref="N373" si="109">L373+M373</f>
        <v>0</v>
      </c>
      <c r="O373" s="33"/>
      <c r="P373" s="6"/>
    </row>
    <row r="374" spans="1:16" s="13" customFormat="1" ht="12" outlineLevel="2" collapsed="1" thickBot="1" x14ac:dyDescent="0.25">
      <c r="A374" s="341" t="s">
        <v>704</v>
      </c>
      <c r="B374" s="341" t="s">
        <v>704</v>
      </c>
      <c r="C374" s="341" t="s">
        <v>708</v>
      </c>
      <c r="D374" s="345"/>
      <c r="E374" s="92" t="s">
        <v>80</v>
      </c>
      <c r="F374" s="132">
        <f>SUM(F375:F383)</f>
        <v>0</v>
      </c>
      <c r="G374" s="132">
        <f>SUM(G375:G383)</f>
        <v>0</v>
      </c>
      <c r="H374" s="132">
        <f>G374+F374</f>
        <v>0</v>
      </c>
      <c r="I374" s="132">
        <f>SUM(I375:I383)</f>
        <v>0</v>
      </c>
      <c r="J374" s="132">
        <f>SUM(J375:J383)</f>
        <v>0</v>
      </c>
      <c r="K374" s="132">
        <f>J374+I374</f>
        <v>0</v>
      </c>
      <c r="L374" s="132">
        <f>SUM(L375:L383)</f>
        <v>0</v>
      </c>
      <c r="M374" s="132">
        <f>SUM(M375:M383)</f>
        <v>0</v>
      </c>
      <c r="N374" s="136">
        <f t="shared" si="57"/>
        <v>0</v>
      </c>
      <c r="O374" s="40"/>
      <c r="P374" s="6"/>
    </row>
    <row r="375" spans="1:16" s="15" customFormat="1" hidden="1" outlineLevel="4" x14ac:dyDescent="0.2">
      <c r="A375" s="344" t="s">
        <v>704</v>
      </c>
      <c r="B375" s="344" t="s">
        <v>704</v>
      </c>
      <c r="C375" s="344" t="s">
        <v>708</v>
      </c>
      <c r="D375" s="344" t="s">
        <v>1219</v>
      </c>
      <c r="E375" s="93" t="s">
        <v>1082</v>
      </c>
      <c r="F375" s="134"/>
      <c r="G375" s="134"/>
      <c r="H375" s="165">
        <f t="shared" si="55"/>
        <v>0</v>
      </c>
      <c r="I375" s="134"/>
      <c r="J375" s="134"/>
      <c r="K375" s="165">
        <f t="shared" si="56"/>
        <v>0</v>
      </c>
      <c r="L375" s="134"/>
      <c r="M375" s="134"/>
      <c r="N375" s="370">
        <f t="shared" si="57"/>
        <v>0</v>
      </c>
      <c r="O375" s="41"/>
      <c r="P375" s="6"/>
    </row>
    <row r="376" spans="1:16" s="15" customFormat="1" hidden="1" outlineLevel="4" x14ac:dyDescent="0.2">
      <c r="A376" s="344" t="s">
        <v>704</v>
      </c>
      <c r="B376" s="344" t="s">
        <v>704</v>
      </c>
      <c r="C376" s="344" t="s">
        <v>708</v>
      </c>
      <c r="D376" s="344" t="s">
        <v>1218</v>
      </c>
      <c r="E376" s="93" t="s">
        <v>1083</v>
      </c>
      <c r="F376" s="134"/>
      <c r="G376" s="134"/>
      <c r="H376" s="165">
        <f t="shared" ref="H376:H424" si="110">F376+G376</f>
        <v>0</v>
      </c>
      <c r="I376" s="134"/>
      <c r="J376" s="134"/>
      <c r="K376" s="165">
        <f t="shared" ref="K376:K424" si="111">I376+J376</f>
        <v>0</v>
      </c>
      <c r="L376" s="134"/>
      <c r="M376" s="134"/>
      <c r="N376" s="370">
        <f t="shared" ref="N376:N424" si="112">L376+M376</f>
        <v>0</v>
      </c>
      <c r="O376" s="33"/>
      <c r="P376" s="6"/>
    </row>
    <row r="377" spans="1:16" s="15" customFormat="1" hidden="1" outlineLevel="4" x14ac:dyDescent="0.2">
      <c r="A377" s="344" t="s">
        <v>704</v>
      </c>
      <c r="B377" s="344" t="s">
        <v>704</v>
      </c>
      <c r="C377" s="344" t="s">
        <v>708</v>
      </c>
      <c r="D377" s="344" t="s">
        <v>1220</v>
      </c>
      <c r="E377" s="93" t="s">
        <v>1084</v>
      </c>
      <c r="F377" s="134"/>
      <c r="G377" s="134"/>
      <c r="H377" s="165">
        <f t="shared" si="110"/>
        <v>0</v>
      </c>
      <c r="I377" s="134"/>
      <c r="J377" s="134"/>
      <c r="K377" s="165">
        <f t="shared" si="111"/>
        <v>0</v>
      </c>
      <c r="L377" s="134"/>
      <c r="M377" s="134"/>
      <c r="N377" s="370">
        <f t="shared" si="112"/>
        <v>0</v>
      </c>
      <c r="O377" s="33"/>
      <c r="P377" s="6"/>
    </row>
    <row r="378" spans="1:16" s="15" customFormat="1" hidden="1" outlineLevel="4" x14ac:dyDescent="0.2">
      <c r="A378" s="344" t="s">
        <v>704</v>
      </c>
      <c r="B378" s="344" t="s">
        <v>704</v>
      </c>
      <c r="C378" s="344" t="s">
        <v>708</v>
      </c>
      <c r="D378" s="344" t="s">
        <v>1221</v>
      </c>
      <c r="E378" s="93" t="s">
        <v>1163</v>
      </c>
      <c r="F378" s="134"/>
      <c r="G378" s="134"/>
      <c r="H378" s="165">
        <f t="shared" si="110"/>
        <v>0</v>
      </c>
      <c r="I378" s="134"/>
      <c r="J378" s="134"/>
      <c r="K378" s="165">
        <f t="shared" si="111"/>
        <v>0</v>
      </c>
      <c r="L378" s="134"/>
      <c r="M378" s="134"/>
      <c r="N378" s="370">
        <f t="shared" si="112"/>
        <v>0</v>
      </c>
      <c r="O378" s="33"/>
      <c r="P378" s="6"/>
    </row>
    <row r="379" spans="1:16" s="15" customFormat="1" hidden="1" outlineLevel="4" x14ac:dyDescent="0.2">
      <c r="A379" s="344" t="s">
        <v>704</v>
      </c>
      <c r="B379" s="344" t="s">
        <v>704</v>
      </c>
      <c r="C379" s="344" t="s">
        <v>708</v>
      </c>
      <c r="D379" s="344" t="s">
        <v>1225</v>
      </c>
      <c r="E379" s="93" t="s">
        <v>1164</v>
      </c>
      <c r="F379" s="134"/>
      <c r="G379" s="134"/>
      <c r="H379" s="165">
        <f t="shared" si="110"/>
        <v>0</v>
      </c>
      <c r="I379" s="134"/>
      <c r="J379" s="134"/>
      <c r="K379" s="165">
        <f t="shared" si="111"/>
        <v>0</v>
      </c>
      <c r="L379" s="134"/>
      <c r="M379" s="134"/>
      <c r="N379" s="370">
        <f t="shared" si="112"/>
        <v>0</v>
      </c>
      <c r="O379" s="33"/>
      <c r="P379" s="6"/>
    </row>
    <row r="380" spans="1:16" s="15" customFormat="1" hidden="1" outlineLevel="4" x14ac:dyDescent="0.2">
      <c r="A380" s="344" t="s">
        <v>704</v>
      </c>
      <c r="B380" s="344" t="s">
        <v>704</v>
      </c>
      <c r="C380" s="344" t="s">
        <v>708</v>
      </c>
      <c r="D380" s="344" t="s">
        <v>1222</v>
      </c>
      <c r="E380" s="93" t="s">
        <v>1165</v>
      </c>
      <c r="F380" s="134"/>
      <c r="G380" s="134"/>
      <c r="H380" s="165">
        <f t="shared" ref="H380:H382" si="113">F380+G380</f>
        <v>0</v>
      </c>
      <c r="I380" s="134"/>
      <c r="J380" s="134"/>
      <c r="K380" s="165">
        <f t="shared" ref="K380:K382" si="114">I380+J380</f>
        <v>0</v>
      </c>
      <c r="L380" s="134"/>
      <c r="M380" s="134"/>
      <c r="N380" s="370">
        <f t="shared" ref="N380:N382" si="115">L380+M380</f>
        <v>0</v>
      </c>
      <c r="O380" s="33"/>
      <c r="P380" s="6"/>
    </row>
    <row r="381" spans="1:16" s="15" customFormat="1" hidden="1" outlineLevel="4" x14ac:dyDescent="0.2">
      <c r="A381" s="344" t="s">
        <v>704</v>
      </c>
      <c r="B381" s="344" t="s">
        <v>704</v>
      </c>
      <c r="C381" s="344" t="s">
        <v>708</v>
      </c>
      <c r="D381" s="344" t="s">
        <v>1226</v>
      </c>
      <c r="E381" s="93" t="s">
        <v>1166</v>
      </c>
      <c r="F381" s="134"/>
      <c r="G381" s="134"/>
      <c r="H381" s="165">
        <f t="shared" si="113"/>
        <v>0</v>
      </c>
      <c r="I381" s="134"/>
      <c r="J381" s="134"/>
      <c r="K381" s="165">
        <f t="shared" si="114"/>
        <v>0</v>
      </c>
      <c r="L381" s="134"/>
      <c r="M381" s="134"/>
      <c r="N381" s="370">
        <f t="shared" si="115"/>
        <v>0</v>
      </c>
      <c r="O381" s="33"/>
      <c r="P381" s="6"/>
    </row>
    <row r="382" spans="1:16" s="15" customFormat="1" hidden="1" outlineLevel="4" x14ac:dyDescent="0.2">
      <c r="A382" s="344" t="s">
        <v>704</v>
      </c>
      <c r="B382" s="344" t="s">
        <v>704</v>
      </c>
      <c r="C382" s="344" t="s">
        <v>708</v>
      </c>
      <c r="D382" s="344" t="s">
        <v>1227</v>
      </c>
      <c r="E382" s="93" t="s">
        <v>236</v>
      </c>
      <c r="F382" s="134"/>
      <c r="G382" s="134"/>
      <c r="H382" s="165">
        <f t="shared" si="113"/>
        <v>0</v>
      </c>
      <c r="I382" s="134"/>
      <c r="J382" s="134"/>
      <c r="K382" s="165">
        <f t="shared" si="114"/>
        <v>0</v>
      </c>
      <c r="L382" s="134"/>
      <c r="M382" s="134"/>
      <c r="N382" s="370">
        <f t="shared" si="115"/>
        <v>0</v>
      </c>
      <c r="O382" s="33"/>
      <c r="P382" s="6"/>
    </row>
    <row r="383" spans="1:16" s="15" customFormat="1" ht="12" hidden="1" outlineLevel="4" thickBot="1" x14ac:dyDescent="0.25">
      <c r="A383" s="344" t="s">
        <v>704</v>
      </c>
      <c r="B383" s="344" t="s">
        <v>704</v>
      </c>
      <c r="C383" s="344" t="s">
        <v>708</v>
      </c>
      <c r="D383" s="344" t="s">
        <v>1228</v>
      </c>
      <c r="E383" s="93" t="s">
        <v>1085</v>
      </c>
      <c r="F383" s="134"/>
      <c r="G383" s="134"/>
      <c r="H383" s="165">
        <f t="shared" si="110"/>
        <v>0</v>
      </c>
      <c r="I383" s="134"/>
      <c r="J383" s="134"/>
      <c r="K383" s="165">
        <f t="shared" si="111"/>
        <v>0</v>
      </c>
      <c r="L383" s="134"/>
      <c r="M383" s="134"/>
      <c r="N383" s="370">
        <f t="shared" si="112"/>
        <v>0</v>
      </c>
      <c r="O383" s="33"/>
      <c r="P383" s="6"/>
    </row>
    <row r="384" spans="1:16" s="20" customFormat="1" ht="12" outlineLevel="1" thickBot="1" x14ac:dyDescent="0.25">
      <c r="A384" s="334" t="s">
        <v>704</v>
      </c>
      <c r="B384" s="334" t="s">
        <v>707</v>
      </c>
      <c r="C384" s="334"/>
      <c r="D384" s="334"/>
      <c r="E384" s="91" t="s">
        <v>120</v>
      </c>
      <c r="F384" s="147">
        <f>F385+F400+F476</f>
        <v>50000000</v>
      </c>
      <c r="G384" s="147">
        <f>G385+G400+G476</f>
        <v>0</v>
      </c>
      <c r="H384" s="147">
        <f t="shared" si="110"/>
        <v>50000000</v>
      </c>
      <c r="I384" s="147">
        <f>I385+I400+I476</f>
        <v>40000000</v>
      </c>
      <c r="J384" s="147">
        <f>J385+J400+J476</f>
        <v>0</v>
      </c>
      <c r="K384" s="147">
        <f t="shared" si="111"/>
        <v>40000000</v>
      </c>
      <c r="L384" s="147">
        <f>L385+L400+L476</f>
        <v>0</v>
      </c>
      <c r="M384" s="147">
        <f>M385+M400+M476</f>
        <v>0</v>
      </c>
      <c r="N384" s="148">
        <f t="shared" si="112"/>
        <v>0</v>
      </c>
      <c r="O384" s="42"/>
      <c r="P384" s="6"/>
    </row>
    <row r="385" spans="1:16" s="13" customFormat="1" outlineLevel="2" collapsed="1" x14ac:dyDescent="0.2">
      <c r="A385" s="336" t="s">
        <v>704</v>
      </c>
      <c r="B385" s="336" t="s">
        <v>707</v>
      </c>
      <c r="C385" s="336" t="s">
        <v>702</v>
      </c>
      <c r="D385" s="336"/>
      <c r="E385" s="188" t="s">
        <v>82</v>
      </c>
      <c r="F385" s="140">
        <f>SUM(F386:F399)</f>
        <v>0</v>
      </c>
      <c r="G385" s="140">
        <f t="shared" ref="G385:M385" si="116">SUM(G386:G399)</f>
        <v>0</v>
      </c>
      <c r="H385" s="140">
        <f>F385+G385</f>
        <v>0</v>
      </c>
      <c r="I385" s="140">
        <f t="shared" si="116"/>
        <v>0</v>
      </c>
      <c r="J385" s="140">
        <f t="shared" si="116"/>
        <v>0</v>
      </c>
      <c r="K385" s="140">
        <f>I385+J385</f>
        <v>0</v>
      </c>
      <c r="L385" s="140">
        <f t="shared" si="116"/>
        <v>0</v>
      </c>
      <c r="M385" s="140">
        <f t="shared" si="116"/>
        <v>0</v>
      </c>
      <c r="N385" s="145">
        <f t="shared" si="112"/>
        <v>0</v>
      </c>
      <c r="O385" s="34"/>
      <c r="P385" s="6"/>
    </row>
    <row r="386" spans="1:16" s="15" customFormat="1" hidden="1" outlineLevel="4" x14ac:dyDescent="0.2">
      <c r="A386" s="344" t="s">
        <v>704</v>
      </c>
      <c r="B386" s="344" t="s">
        <v>707</v>
      </c>
      <c r="C386" s="344" t="s">
        <v>702</v>
      </c>
      <c r="D386" s="344" t="s">
        <v>1219</v>
      </c>
      <c r="E386" s="93" t="s">
        <v>1550</v>
      </c>
      <c r="F386" s="134"/>
      <c r="G386" s="134"/>
      <c r="H386" s="165">
        <f t="shared" si="110"/>
        <v>0</v>
      </c>
      <c r="I386" s="134"/>
      <c r="J386" s="134"/>
      <c r="K386" s="165">
        <f t="shared" si="111"/>
        <v>0</v>
      </c>
      <c r="L386" s="134"/>
      <c r="M386" s="134"/>
      <c r="N386" s="370">
        <f t="shared" si="112"/>
        <v>0</v>
      </c>
      <c r="O386" s="41"/>
      <c r="P386" s="6"/>
    </row>
    <row r="387" spans="1:16" s="15" customFormat="1" ht="22.5" hidden="1" outlineLevel="4" x14ac:dyDescent="0.2">
      <c r="A387" s="344" t="s">
        <v>704</v>
      </c>
      <c r="B387" s="344" t="s">
        <v>707</v>
      </c>
      <c r="C387" s="344" t="s">
        <v>702</v>
      </c>
      <c r="D387" s="344" t="s">
        <v>1218</v>
      </c>
      <c r="E387" s="93" t="s">
        <v>1551</v>
      </c>
      <c r="F387" s="134"/>
      <c r="G387" s="134"/>
      <c r="H387" s="165">
        <f t="shared" si="110"/>
        <v>0</v>
      </c>
      <c r="I387" s="134"/>
      <c r="J387" s="134"/>
      <c r="K387" s="165">
        <f t="shared" si="111"/>
        <v>0</v>
      </c>
      <c r="L387" s="134"/>
      <c r="M387" s="134"/>
      <c r="N387" s="370">
        <f t="shared" si="112"/>
        <v>0</v>
      </c>
      <c r="O387" s="33"/>
      <c r="P387" s="6"/>
    </row>
    <row r="388" spans="1:16" s="15" customFormat="1" ht="24" hidden="1" customHeight="1" outlineLevel="4" x14ac:dyDescent="0.2">
      <c r="A388" s="344" t="s">
        <v>704</v>
      </c>
      <c r="B388" s="344" t="s">
        <v>707</v>
      </c>
      <c r="C388" s="344" t="s">
        <v>702</v>
      </c>
      <c r="D388" s="344" t="s">
        <v>1220</v>
      </c>
      <c r="E388" s="93" t="s">
        <v>1552</v>
      </c>
      <c r="F388" s="134"/>
      <c r="G388" s="134"/>
      <c r="H388" s="165">
        <f t="shared" si="110"/>
        <v>0</v>
      </c>
      <c r="I388" s="134"/>
      <c r="J388" s="134"/>
      <c r="K388" s="165">
        <f t="shared" si="111"/>
        <v>0</v>
      </c>
      <c r="L388" s="134"/>
      <c r="M388" s="134"/>
      <c r="N388" s="370">
        <f t="shared" si="112"/>
        <v>0</v>
      </c>
      <c r="O388" s="33"/>
      <c r="P388" s="6"/>
    </row>
    <row r="389" spans="1:16" s="15" customFormat="1" ht="22.5" hidden="1" outlineLevel="4" x14ac:dyDescent="0.2">
      <c r="A389" s="344" t="s">
        <v>704</v>
      </c>
      <c r="B389" s="344" t="s">
        <v>707</v>
      </c>
      <c r="C389" s="344" t="s">
        <v>702</v>
      </c>
      <c r="D389" s="344" t="s">
        <v>1221</v>
      </c>
      <c r="E389" s="93" t="s">
        <v>1553</v>
      </c>
      <c r="F389" s="134"/>
      <c r="G389" s="134"/>
      <c r="H389" s="165">
        <f t="shared" si="110"/>
        <v>0</v>
      </c>
      <c r="I389" s="134"/>
      <c r="J389" s="134"/>
      <c r="K389" s="165">
        <f t="shared" si="111"/>
        <v>0</v>
      </c>
      <c r="L389" s="134"/>
      <c r="M389" s="134"/>
      <c r="N389" s="370">
        <f t="shared" si="112"/>
        <v>0</v>
      </c>
      <c r="O389" s="33"/>
      <c r="P389" s="6"/>
    </row>
    <row r="390" spans="1:16" s="15" customFormat="1" hidden="1" outlineLevel="4" x14ac:dyDescent="0.2">
      <c r="A390" s="344" t="s">
        <v>704</v>
      </c>
      <c r="B390" s="344" t="s">
        <v>707</v>
      </c>
      <c r="C390" s="344" t="s">
        <v>702</v>
      </c>
      <c r="D390" s="344" t="s">
        <v>1225</v>
      </c>
      <c r="E390" s="93" t="s">
        <v>1554</v>
      </c>
      <c r="F390" s="134"/>
      <c r="G390" s="134"/>
      <c r="H390" s="165">
        <f t="shared" si="110"/>
        <v>0</v>
      </c>
      <c r="I390" s="134"/>
      <c r="J390" s="134"/>
      <c r="K390" s="165">
        <f t="shared" si="111"/>
        <v>0</v>
      </c>
      <c r="L390" s="134"/>
      <c r="M390" s="134"/>
      <c r="N390" s="370">
        <f t="shared" si="112"/>
        <v>0</v>
      </c>
      <c r="O390" s="33"/>
      <c r="P390" s="6"/>
    </row>
    <row r="391" spans="1:16" s="15" customFormat="1" ht="22.5" hidden="1" outlineLevel="4" x14ac:dyDescent="0.2">
      <c r="A391" s="344" t="s">
        <v>704</v>
      </c>
      <c r="B391" s="344" t="s">
        <v>707</v>
      </c>
      <c r="C391" s="344" t="s">
        <v>702</v>
      </c>
      <c r="D391" s="344" t="s">
        <v>1222</v>
      </c>
      <c r="E391" s="93" t="s">
        <v>1555</v>
      </c>
      <c r="F391" s="134"/>
      <c r="G391" s="134"/>
      <c r="H391" s="165">
        <f t="shared" si="110"/>
        <v>0</v>
      </c>
      <c r="I391" s="134"/>
      <c r="J391" s="134"/>
      <c r="K391" s="165">
        <f t="shared" si="111"/>
        <v>0</v>
      </c>
      <c r="L391" s="134"/>
      <c r="M391" s="134"/>
      <c r="N391" s="370">
        <f t="shared" si="112"/>
        <v>0</v>
      </c>
      <c r="O391" s="33"/>
      <c r="P391" s="6"/>
    </row>
    <row r="392" spans="1:16" s="15" customFormat="1" ht="22.5" hidden="1" outlineLevel="4" x14ac:dyDescent="0.2">
      <c r="A392" s="344" t="s">
        <v>704</v>
      </c>
      <c r="B392" s="344" t="s">
        <v>707</v>
      </c>
      <c r="C392" s="344" t="s">
        <v>702</v>
      </c>
      <c r="D392" s="344" t="s">
        <v>1226</v>
      </c>
      <c r="E392" s="93" t="s">
        <v>1556</v>
      </c>
      <c r="F392" s="134"/>
      <c r="G392" s="134"/>
      <c r="H392" s="165">
        <f t="shared" si="110"/>
        <v>0</v>
      </c>
      <c r="I392" s="134"/>
      <c r="J392" s="134"/>
      <c r="K392" s="165">
        <f t="shared" si="111"/>
        <v>0</v>
      </c>
      <c r="L392" s="134"/>
      <c r="M392" s="134"/>
      <c r="N392" s="370">
        <f t="shared" si="112"/>
        <v>0</v>
      </c>
      <c r="O392" s="33"/>
      <c r="P392" s="6"/>
    </row>
    <row r="393" spans="1:16" s="15" customFormat="1" hidden="1" outlineLevel="4" x14ac:dyDescent="0.2">
      <c r="A393" s="344" t="s">
        <v>704</v>
      </c>
      <c r="B393" s="344" t="s">
        <v>707</v>
      </c>
      <c r="C393" s="344" t="s">
        <v>702</v>
      </c>
      <c r="D393" s="344" t="s">
        <v>1227</v>
      </c>
      <c r="E393" s="93" t="s">
        <v>1557</v>
      </c>
      <c r="F393" s="134"/>
      <c r="G393" s="134"/>
      <c r="H393" s="165">
        <f t="shared" si="110"/>
        <v>0</v>
      </c>
      <c r="I393" s="134"/>
      <c r="J393" s="134"/>
      <c r="K393" s="165">
        <f t="shared" si="111"/>
        <v>0</v>
      </c>
      <c r="L393" s="134"/>
      <c r="M393" s="134"/>
      <c r="N393" s="370">
        <f t="shared" si="112"/>
        <v>0</v>
      </c>
      <c r="O393" s="33"/>
      <c r="P393" s="6"/>
    </row>
    <row r="394" spans="1:16" s="15" customFormat="1" ht="22.5" hidden="1" outlineLevel="4" x14ac:dyDescent="0.2">
      <c r="A394" s="344" t="s">
        <v>704</v>
      </c>
      <c r="B394" s="344" t="s">
        <v>707</v>
      </c>
      <c r="C394" s="344" t="s">
        <v>702</v>
      </c>
      <c r="D394" s="344" t="s">
        <v>1228</v>
      </c>
      <c r="E394" s="93" t="s">
        <v>1558</v>
      </c>
      <c r="F394" s="134"/>
      <c r="G394" s="134"/>
      <c r="H394" s="165">
        <f t="shared" si="110"/>
        <v>0</v>
      </c>
      <c r="I394" s="134"/>
      <c r="J394" s="134"/>
      <c r="K394" s="165">
        <f t="shared" si="111"/>
        <v>0</v>
      </c>
      <c r="L394" s="134"/>
      <c r="M394" s="134"/>
      <c r="N394" s="370">
        <f t="shared" si="112"/>
        <v>0</v>
      </c>
      <c r="O394" s="33"/>
      <c r="P394" s="6"/>
    </row>
    <row r="395" spans="1:16" s="15" customFormat="1" hidden="1" outlineLevel="4" x14ac:dyDescent="0.2">
      <c r="A395" s="344" t="s">
        <v>704</v>
      </c>
      <c r="B395" s="344" t="s">
        <v>707</v>
      </c>
      <c r="C395" s="344" t="s">
        <v>702</v>
      </c>
      <c r="D395" s="344" t="s">
        <v>1224</v>
      </c>
      <c r="E395" s="93" t="s">
        <v>1559</v>
      </c>
      <c r="F395" s="134"/>
      <c r="G395" s="134"/>
      <c r="H395" s="165">
        <f t="shared" ref="H395:H397" si="117">F395+G395</f>
        <v>0</v>
      </c>
      <c r="I395" s="134"/>
      <c r="J395" s="134"/>
      <c r="K395" s="165">
        <f t="shared" ref="K395:K397" si="118">I395+J395</f>
        <v>0</v>
      </c>
      <c r="L395" s="134"/>
      <c r="M395" s="134"/>
      <c r="N395" s="370">
        <f t="shared" ref="N395:N397" si="119">L395+M395</f>
        <v>0</v>
      </c>
      <c r="O395" s="33"/>
      <c r="P395" s="6"/>
    </row>
    <row r="396" spans="1:16" s="15" customFormat="1" ht="22.5" hidden="1" outlineLevel="4" x14ac:dyDescent="0.2">
      <c r="A396" s="344" t="s">
        <v>704</v>
      </c>
      <c r="B396" s="344" t="s">
        <v>707</v>
      </c>
      <c r="C396" s="344" t="s">
        <v>702</v>
      </c>
      <c r="D396" s="344" t="s">
        <v>1296</v>
      </c>
      <c r="E396" s="93" t="s">
        <v>1560</v>
      </c>
      <c r="F396" s="134"/>
      <c r="G396" s="134"/>
      <c r="H396" s="165">
        <f t="shared" si="117"/>
        <v>0</v>
      </c>
      <c r="I396" s="134"/>
      <c r="J396" s="134"/>
      <c r="K396" s="165">
        <f t="shared" si="118"/>
        <v>0</v>
      </c>
      <c r="L396" s="134"/>
      <c r="M396" s="134"/>
      <c r="N396" s="370">
        <f t="shared" si="119"/>
        <v>0</v>
      </c>
      <c r="O396" s="33"/>
      <c r="P396" s="6"/>
    </row>
    <row r="397" spans="1:16" s="15" customFormat="1" ht="22.5" hidden="1" outlineLevel="4" x14ac:dyDescent="0.2">
      <c r="A397" s="344" t="s">
        <v>704</v>
      </c>
      <c r="B397" s="344" t="s">
        <v>707</v>
      </c>
      <c r="C397" s="344" t="s">
        <v>702</v>
      </c>
      <c r="D397" s="344" t="s">
        <v>1297</v>
      </c>
      <c r="E397" s="93" t="s">
        <v>1561</v>
      </c>
      <c r="F397" s="134"/>
      <c r="G397" s="134"/>
      <c r="H397" s="165">
        <f t="shared" si="117"/>
        <v>0</v>
      </c>
      <c r="I397" s="134"/>
      <c r="J397" s="134"/>
      <c r="K397" s="165">
        <f t="shared" si="118"/>
        <v>0</v>
      </c>
      <c r="L397" s="134"/>
      <c r="M397" s="134"/>
      <c r="N397" s="370">
        <f t="shared" si="119"/>
        <v>0</v>
      </c>
      <c r="O397" s="33"/>
      <c r="P397" s="6"/>
    </row>
    <row r="398" spans="1:16" s="15" customFormat="1" ht="22.5" hidden="1" outlineLevel="4" x14ac:dyDescent="0.2">
      <c r="A398" s="344" t="s">
        <v>704</v>
      </c>
      <c r="B398" s="344" t="s">
        <v>707</v>
      </c>
      <c r="C398" s="344" t="s">
        <v>702</v>
      </c>
      <c r="D398" s="344" t="s">
        <v>1298</v>
      </c>
      <c r="E398" s="93" t="s">
        <v>1562</v>
      </c>
      <c r="F398" s="134"/>
      <c r="G398" s="134"/>
      <c r="H398" s="165">
        <f t="shared" si="110"/>
        <v>0</v>
      </c>
      <c r="I398" s="134"/>
      <c r="J398" s="134"/>
      <c r="K398" s="165">
        <f t="shared" si="111"/>
        <v>0</v>
      </c>
      <c r="L398" s="134"/>
      <c r="M398" s="134"/>
      <c r="N398" s="370">
        <f t="shared" si="112"/>
        <v>0</v>
      </c>
      <c r="O398" s="33"/>
      <c r="P398" s="6"/>
    </row>
    <row r="399" spans="1:16" s="15" customFormat="1" hidden="1" outlineLevel="4" x14ac:dyDescent="0.2">
      <c r="A399" s="344" t="s">
        <v>704</v>
      </c>
      <c r="B399" s="344" t="s">
        <v>707</v>
      </c>
      <c r="C399" s="344" t="s">
        <v>702</v>
      </c>
      <c r="D399" s="344"/>
      <c r="E399" s="17"/>
      <c r="F399" s="134"/>
      <c r="G399" s="134"/>
      <c r="H399" s="165">
        <f t="shared" si="110"/>
        <v>0</v>
      </c>
      <c r="I399" s="134"/>
      <c r="J399" s="134"/>
      <c r="K399" s="165">
        <f t="shared" si="111"/>
        <v>0</v>
      </c>
      <c r="L399" s="134"/>
      <c r="M399" s="134"/>
      <c r="N399" s="370">
        <f t="shared" si="112"/>
        <v>0</v>
      </c>
      <c r="O399" s="33"/>
      <c r="P399" s="6"/>
    </row>
    <row r="400" spans="1:16" s="13" customFormat="1" outlineLevel="2" collapsed="1" x14ac:dyDescent="0.2">
      <c r="A400" s="341" t="s">
        <v>704</v>
      </c>
      <c r="B400" s="341" t="s">
        <v>707</v>
      </c>
      <c r="C400" s="341" t="s">
        <v>703</v>
      </c>
      <c r="D400" s="341"/>
      <c r="E400" s="92" t="s">
        <v>83</v>
      </c>
      <c r="F400" s="132">
        <f>SUM(F401:F475)</f>
        <v>50000000</v>
      </c>
      <c r="G400" s="132">
        <f>SUM(G401:G475)</f>
        <v>0</v>
      </c>
      <c r="H400" s="132">
        <f>G400+F400</f>
        <v>50000000</v>
      </c>
      <c r="I400" s="132">
        <f>SUM(I401:I475)</f>
        <v>40000000</v>
      </c>
      <c r="J400" s="132">
        <f>SUM(J401:J475)</f>
        <v>0</v>
      </c>
      <c r="K400" s="132">
        <f>J400+I400</f>
        <v>40000000</v>
      </c>
      <c r="L400" s="132">
        <f>SUM(L401:L475)</f>
        <v>0</v>
      </c>
      <c r="M400" s="132">
        <f>SUM(M401:M475)</f>
        <v>0</v>
      </c>
      <c r="N400" s="136">
        <f t="shared" si="112"/>
        <v>0</v>
      </c>
      <c r="O400" s="40"/>
      <c r="P400" s="6"/>
    </row>
    <row r="401" spans="1:16" s="15" customFormat="1" hidden="1" outlineLevel="4" x14ac:dyDescent="0.2">
      <c r="A401" s="344" t="s">
        <v>704</v>
      </c>
      <c r="B401" s="344" t="s">
        <v>707</v>
      </c>
      <c r="C401" s="344" t="s">
        <v>703</v>
      </c>
      <c r="D401" s="344" t="s">
        <v>1219</v>
      </c>
      <c r="E401" s="93" t="s">
        <v>1563</v>
      </c>
      <c r="F401" s="134"/>
      <c r="G401" s="134"/>
      <c r="H401" s="165">
        <f t="shared" si="110"/>
        <v>0</v>
      </c>
      <c r="I401" s="134"/>
      <c r="J401" s="134"/>
      <c r="K401" s="165">
        <f t="shared" si="111"/>
        <v>0</v>
      </c>
      <c r="L401" s="134"/>
      <c r="M401" s="134"/>
      <c r="N401" s="370">
        <f t="shared" si="112"/>
        <v>0</v>
      </c>
      <c r="O401" s="41"/>
      <c r="P401" s="6"/>
    </row>
    <row r="402" spans="1:16" s="15" customFormat="1" hidden="1" outlineLevel="4" x14ac:dyDescent="0.2">
      <c r="A402" s="344" t="s">
        <v>704</v>
      </c>
      <c r="B402" s="344" t="s">
        <v>707</v>
      </c>
      <c r="C402" s="344" t="s">
        <v>703</v>
      </c>
      <c r="D402" s="344" t="s">
        <v>1218</v>
      </c>
      <c r="E402" s="93" t="s">
        <v>1564</v>
      </c>
      <c r="F402" s="134"/>
      <c r="G402" s="134"/>
      <c r="H402" s="165">
        <f t="shared" si="110"/>
        <v>0</v>
      </c>
      <c r="I402" s="134"/>
      <c r="J402" s="134"/>
      <c r="K402" s="165">
        <f t="shared" si="111"/>
        <v>0</v>
      </c>
      <c r="L402" s="134"/>
      <c r="M402" s="134"/>
      <c r="N402" s="370">
        <f t="shared" si="112"/>
        <v>0</v>
      </c>
      <c r="O402" s="33"/>
      <c r="P402" s="6"/>
    </row>
    <row r="403" spans="1:16" s="15" customFormat="1" hidden="1" outlineLevel="4" x14ac:dyDescent="0.2">
      <c r="A403" s="344" t="s">
        <v>704</v>
      </c>
      <c r="B403" s="344" t="s">
        <v>707</v>
      </c>
      <c r="C403" s="344" t="s">
        <v>703</v>
      </c>
      <c r="D403" s="344" t="s">
        <v>1221</v>
      </c>
      <c r="E403" s="93" t="s">
        <v>1565</v>
      </c>
      <c r="F403" s="134"/>
      <c r="G403" s="134"/>
      <c r="H403" s="165">
        <f t="shared" si="110"/>
        <v>0</v>
      </c>
      <c r="I403" s="134"/>
      <c r="J403" s="134"/>
      <c r="K403" s="165">
        <f t="shared" si="111"/>
        <v>0</v>
      </c>
      <c r="L403" s="134"/>
      <c r="M403" s="134"/>
      <c r="N403" s="370">
        <f t="shared" si="112"/>
        <v>0</v>
      </c>
      <c r="O403" s="33"/>
      <c r="P403" s="6"/>
    </row>
    <row r="404" spans="1:16" s="15" customFormat="1" ht="22.5" hidden="1" outlineLevel="4" x14ac:dyDescent="0.2">
      <c r="A404" s="344" t="s">
        <v>704</v>
      </c>
      <c r="B404" s="344" t="s">
        <v>707</v>
      </c>
      <c r="C404" s="344" t="s">
        <v>703</v>
      </c>
      <c r="D404" s="344" t="s">
        <v>1225</v>
      </c>
      <c r="E404" s="93" t="s">
        <v>1566</v>
      </c>
      <c r="F404" s="134"/>
      <c r="G404" s="134"/>
      <c r="H404" s="165">
        <f t="shared" si="110"/>
        <v>0</v>
      </c>
      <c r="I404" s="134"/>
      <c r="J404" s="134"/>
      <c r="K404" s="165">
        <f t="shared" si="111"/>
        <v>0</v>
      </c>
      <c r="L404" s="134"/>
      <c r="M404" s="134"/>
      <c r="N404" s="370">
        <f t="shared" si="112"/>
        <v>0</v>
      </c>
      <c r="O404" s="33"/>
      <c r="P404" s="6"/>
    </row>
    <row r="405" spans="1:16" s="15" customFormat="1" ht="22.5" hidden="1" outlineLevel="4" x14ac:dyDescent="0.2">
      <c r="A405" s="344" t="s">
        <v>704</v>
      </c>
      <c r="B405" s="344" t="s">
        <v>707</v>
      </c>
      <c r="C405" s="344" t="s">
        <v>703</v>
      </c>
      <c r="D405" s="344" t="s">
        <v>1222</v>
      </c>
      <c r="E405" s="93" t="s">
        <v>1567</v>
      </c>
      <c r="F405" s="134"/>
      <c r="G405" s="134"/>
      <c r="H405" s="165">
        <f t="shared" si="110"/>
        <v>0</v>
      </c>
      <c r="I405" s="134"/>
      <c r="J405" s="134"/>
      <c r="K405" s="165">
        <f t="shared" si="111"/>
        <v>0</v>
      </c>
      <c r="L405" s="134"/>
      <c r="M405" s="134"/>
      <c r="N405" s="370">
        <f t="shared" si="112"/>
        <v>0</v>
      </c>
      <c r="O405" s="33"/>
      <c r="P405" s="6"/>
    </row>
    <row r="406" spans="1:16" s="15" customFormat="1" hidden="1" outlineLevel="4" x14ac:dyDescent="0.2">
      <c r="A406" s="344" t="s">
        <v>704</v>
      </c>
      <c r="B406" s="344" t="s">
        <v>707</v>
      </c>
      <c r="C406" s="344" t="s">
        <v>703</v>
      </c>
      <c r="D406" s="344" t="s">
        <v>1226</v>
      </c>
      <c r="E406" s="93" t="s">
        <v>1568</v>
      </c>
      <c r="F406" s="134"/>
      <c r="G406" s="134"/>
      <c r="H406" s="165">
        <f t="shared" si="110"/>
        <v>0</v>
      </c>
      <c r="I406" s="134"/>
      <c r="J406" s="134"/>
      <c r="K406" s="165">
        <f t="shared" si="111"/>
        <v>0</v>
      </c>
      <c r="L406" s="134"/>
      <c r="M406" s="134"/>
      <c r="N406" s="370">
        <f t="shared" si="112"/>
        <v>0</v>
      </c>
      <c r="O406" s="33"/>
      <c r="P406" s="6"/>
    </row>
    <row r="407" spans="1:16" s="15" customFormat="1" hidden="1" outlineLevel="4" x14ac:dyDescent="0.2">
      <c r="A407" s="344" t="s">
        <v>704</v>
      </c>
      <c r="B407" s="344" t="s">
        <v>707</v>
      </c>
      <c r="C407" s="344" t="s">
        <v>703</v>
      </c>
      <c r="D407" s="344" t="s">
        <v>1227</v>
      </c>
      <c r="E407" s="93" t="s">
        <v>1569</v>
      </c>
      <c r="F407" s="134"/>
      <c r="G407" s="134"/>
      <c r="H407" s="165">
        <f t="shared" si="110"/>
        <v>0</v>
      </c>
      <c r="I407" s="134"/>
      <c r="J407" s="134"/>
      <c r="K407" s="165">
        <f t="shared" si="111"/>
        <v>0</v>
      </c>
      <c r="L407" s="134"/>
      <c r="M407" s="134"/>
      <c r="N407" s="370">
        <f t="shared" si="112"/>
        <v>0</v>
      </c>
      <c r="O407" s="33"/>
      <c r="P407" s="6"/>
    </row>
    <row r="408" spans="1:16" s="15" customFormat="1" hidden="1" outlineLevel="4" x14ac:dyDescent="0.2">
      <c r="A408" s="344" t="s">
        <v>704</v>
      </c>
      <c r="B408" s="344" t="s">
        <v>707</v>
      </c>
      <c r="C408" s="344" t="s">
        <v>703</v>
      </c>
      <c r="D408" s="344" t="s">
        <v>1228</v>
      </c>
      <c r="E408" s="93" t="s">
        <v>1570</v>
      </c>
      <c r="F408" s="134"/>
      <c r="G408" s="134"/>
      <c r="H408" s="165">
        <f t="shared" si="110"/>
        <v>0</v>
      </c>
      <c r="I408" s="134"/>
      <c r="J408" s="134"/>
      <c r="K408" s="165">
        <f t="shared" si="111"/>
        <v>0</v>
      </c>
      <c r="L408" s="134"/>
      <c r="M408" s="134"/>
      <c r="N408" s="370">
        <f t="shared" si="112"/>
        <v>0</v>
      </c>
      <c r="O408" s="33"/>
      <c r="P408" s="6"/>
    </row>
    <row r="409" spans="1:16" s="15" customFormat="1" hidden="1" outlineLevel="4" x14ac:dyDescent="0.2">
      <c r="A409" s="344" t="s">
        <v>704</v>
      </c>
      <c r="B409" s="344" t="s">
        <v>707</v>
      </c>
      <c r="C409" s="344" t="s">
        <v>703</v>
      </c>
      <c r="D409" s="344" t="s">
        <v>1224</v>
      </c>
      <c r="E409" s="93" t="s">
        <v>1571</v>
      </c>
      <c r="F409" s="134"/>
      <c r="G409" s="134"/>
      <c r="H409" s="165">
        <f t="shared" si="110"/>
        <v>0</v>
      </c>
      <c r="I409" s="134"/>
      <c r="J409" s="134"/>
      <c r="K409" s="165">
        <f t="shared" si="111"/>
        <v>0</v>
      </c>
      <c r="L409" s="134"/>
      <c r="M409" s="134"/>
      <c r="N409" s="370">
        <f t="shared" si="112"/>
        <v>0</v>
      </c>
      <c r="O409" s="33"/>
      <c r="P409" s="6"/>
    </row>
    <row r="410" spans="1:16" s="15" customFormat="1" ht="22.5" hidden="1" outlineLevel="4" x14ac:dyDescent="0.2">
      <c r="A410" s="344" t="s">
        <v>704</v>
      </c>
      <c r="B410" s="344" t="s">
        <v>707</v>
      </c>
      <c r="C410" s="344" t="s">
        <v>703</v>
      </c>
      <c r="D410" s="344" t="s">
        <v>1296</v>
      </c>
      <c r="E410" s="93" t="s">
        <v>1572</v>
      </c>
      <c r="F410" s="134"/>
      <c r="G410" s="134"/>
      <c r="H410" s="165">
        <f t="shared" si="110"/>
        <v>0</v>
      </c>
      <c r="I410" s="134"/>
      <c r="J410" s="134"/>
      <c r="K410" s="165">
        <f t="shared" si="111"/>
        <v>0</v>
      </c>
      <c r="L410" s="134"/>
      <c r="M410" s="134"/>
      <c r="N410" s="370">
        <f t="shared" si="112"/>
        <v>0</v>
      </c>
      <c r="O410" s="33"/>
      <c r="P410" s="6"/>
    </row>
    <row r="411" spans="1:16" s="15" customFormat="1" hidden="1" outlineLevel="4" x14ac:dyDescent="0.2">
      <c r="A411" s="344" t="s">
        <v>704</v>
      </c>
      <c r="B411" s="344" t="s">
        <v>707</v>
      </c>
      <c r="C411" s="344" t="s">
        <v>703</v>
      </c>
      <c r="D411" s="344" t="s">
        <v>1297</v>
      </c>
      <c r="E411" s="93" t="s">
        <v>1573</v>
      </c>
      <c r="F411" s="134">
        <v>50000000</v>
      </c>
      <c r="G411" s="134"/>
      <c r="H411" s="165">
        <f t="shared" si="110"/>
        <v>50000000</v>
      </c>
      <c r="I411" s="134">
        <v>40000000</v>
      </c>
      <c r="J411" s="134"/>
      <c r="K411" s="165">
        <f t="shared" si="111"/>
        <v>40000000</v>
      </c>
      <c r="L411" s="134"/>
      <c r="M411" s="134"/>
      <c r="N411" s="370">
        <f t="shared" si="112"/>
        <v>0</v>
      </c>
      <c r="O411" s="33"/>
      <c r="P411" s="6"/>
    </row>
    <row r="412" spans="1:16" s="15" customFormat="1" hidden="1" outlineLevel="4" x14ac:dyDescent="0.2">
      <c r="A412" s="344" t="s">
        <v>704</v>
      </c>
      <c r="B412" s="344" t="s">
        <v>707</v>
      </c>
      <c r="C412" s="344" t="s">
        <v>703</v>
      </c>
      <c r="D412" s="344" t="s">
        <v>1298</v>
      </c>
      <c r="E412" s="93" t="s">
        <v>1574</v>
      </c>
      <c r="F412" s="134"/>
      <c r="G412" s="134"/>
      <c r="H412" s="165">
        <f>F412+G412</f>
        <v>0</v>
      </c>
      <c r="I412" s="134"/>
      <c r="J412" s="134"/>
      <c r="K412" s="165">
        <f>I412+J412</f>
        <v>0</v>
      </c>
      <c r="L412" s="134"/>
      <c r="M412" s="134"/>
      <c r="N412" s="370">
        <f>L412+M412</f>
        <v>0</v>
      </c>
      <c r="O412" s="33"/>
      <c r="P412" s="6"/>
    </row>
    <row r="413" spans="1:16" s="15" customFormat="1" hidden="1" outlineLevel="4" x14ac:dyDescent="0.2">
      <c r="A413" s="344" t="s">
        <v>704</v>
      </c>
      <c r="B413" s="344" t="s">
        <v>707</v>
      </c>
      <c r="C413" s="344" t="s">
        <v>703</v>
      </c>
      <c r="D413" s="344" t="s">
        <v>1299</v>
      </c>
      <c r="E413" s="93" t="s">
        <v>1575</v>
      </c>
      <c r="F413" s="134"/>
      <c r="G413" s="134"/>
      <c r="H413" s="165">
        <f t="shared" si="110"/>
        <v>0</v>
      </c>
      <c r="I413" s="134"/>
      <c r="J413" s="134"/>
      <c r="K413" s="165">
        <f t="shared" si="111"/>
        <v>0</v>
      </c>
      <c r="L413" s="134"/>
      <c r="M413" s="134"/>
      <c r="N413" s="370">
        <f t="shared" si="112"/>
        <v>0</v>
      </c>
      <c r="O413" s="33"/>
      <c r="P413" s="6"/>
    </row>
    <row r="414" spans="1:16" s="15" customFormat="1" hidden="1" outlineLevel="4" x14ac:dyDescent="0.2">
      <c r="A414" s="344" t="s">
        <v>704</v>
      </c>
      <c r="B414" s="344" t="s">
        <v>707</v>
      </c>
      <c r="C414" s="344" t="s">
        <v>703</v>
      </c>
      <c r="D414" s="344" t="s">
        <v>1300</v>
      </c>
      <c r="E414" s="93" t="s">
        <v>1576</v>
      </c>
      <c r="F414" s="134"/>
      <c r="G414" s="134"/>
      <c r="H414" s="165">
        <f t="shared" si="110"/>
        <v>0</v>
      </c>
      <c r="I414" s="134"/>
      <c r="J414" s="134"/>
      <c r="K414" s="165">
        <f t="shared" si="111"/>
        <v>0</v>
      </c>
      <c r="L414" s="134"/>
      <c r="M414" s="134"/>
      <c r="N414" s="370">
        <f t="shared" si="112"/>
        <v>0</v>
      </c>
      <c r="O414" s="33"/>
      <c r="P414" s="6"/>
    </row>
    <row r="415" spans="1:16" s="15" customFormat="1" ht="22.5" hidden="1" outlineLevel="4" x14ac:dyDescent="0.2">
      <c r="A415" s="344" t="s">
        <v>704</v>
      </c>
      <c r="B415" s="344" t="s">
        <v>707</v>
      </c>
      <c r="C415" s="344" t="s">
        <v>703</v>
      </c>
      <c r="D415" s="344" t="s">
        <v>1301</v>
      </c>
      <c r="E415" s="93" t="s">
        <v>1577</v>
      </c>
      <c r="F415" s="134"/>
      <c r="G415" s="134"/>
      <c r="H415" s="165">
        <f t="shared" si="110"/>
        <v>0</v>
      </c>
      <c r="I415" s="134"/>
      <c r="J415" s="134"/>
      <c r="K415" s="165">
        <f t="shared" si="111"/>
        <v>0</v>
      </c>
      <c r="L415" s="134"/>
      <c r="M415" s="134"/>
      <c r="N415" s="370">
        <f t="shared" si="112"/>
        <v>0</v>
      </c>
      <c r="O415" s="33"/>
      <c r="P415" s="6"/>
    </row>
    <row r="416" spans="1:16" s="15" customFormat="1" hidden="1" outlineLevel="4" x14ac:dyDescent="0.2">
      <c r="A416" s="344" t="s">
        <v>704</v>
      </c>
      <c r="B416" s="344" t="s">
        <v>707</v>
      </c>
      <c r="C416" s="344" t="s">
        <v>703</v>
      </c>
      <c r="D416" s="344" t="s">
        <v>1302</v>
      </c>
      <c r="E416" s="93" t="s">
        <v>1578</v>
      </c>
      <c r="F416" s="134"/>
      <c r="G416" s="134"/>
      <c r="H416" s="165">
        <f t="shared" si="110"/>
        <v>0</v>
      </c>
      <c r="I416" s="134"/>
      <c r="J416" s="134"/>
      <c r="K416" s="165">
        <f t="shared" si="111"/>
        <v>0</v>
      </c>
      <c r="L416" s="134"/>
      <c r="M416" s="134"/>
      <c r="N416" s="370">
        <f t="shared" si="112"/>
        <v>0</v>
      </c>
      <c r="O416" s="33"/>
      <c r="P416" s="6"/>
    </row>
    <row r="417" spans="1:16" s="15" customFormat="1" hidden="1" outlineLevel="4" x14ac:dyDescent="0.2">
      <c r="A417" s="344" t="s">
        <v>704</v>
      </c>
      <c r="B417" s="344" t="s">
        <v>707</v>
      </c>
      <c r="C417" s="344" t="s">
        <v>703</v>
      </c>
      <c r="D417" s="344" t="s">
        <v>1303</v>
      </c>
      <c r="E417" s="93" t="s">
        <v>1579</v>
      </c>
      <c r="F417" s="134"/>
      <c r="G417" s="134"/>
      <c r="H417" s="165">
        <f t="shared" si="110"/>
        <v>0</v>
      </c>
      <c r="I417" s="134"/>
      <c r="J417" s="134"/>
      <c r="K417" s="165">
        <f t="shared" si="111"/>
        <v>0</v>
      </c>
      <c r="L417" s="134"/>
      <c r="M417" s="134"/>
      <c r="N417" s="370">
        <f t="shared" si="112"/>
        <v>0</v>
      </c>
      <c r="O417" s="33"/>
      <c r="P417" s="6"/>
    </row>
    <row r="418" spans="1:16" s="15" customFormat="1" hidden="1" outlineLevel="4" x14ac:dyDescent="0.2">
      <c r="A418" s="344" t="s">
        <v>704</v>
      </c>
      <c r="B418" s="344" t="s">
        <v>707</v>
      </c>
      <c r="C418" s="344" t="s">
        <v>703</v>
      </c>
      <c r="D418" s="344" t="s">
        <v>1304</v>
      </c>
      <c r="E418" s="93" t="s">
        <v>1580</v>
      </c>
      <c r="F418" s="134"/>
      <c r="G418" s="134"/>
      <c r="H418" s="165">
        <f t="shared" si="110"/>
        <v>0</v>
      </c>
      <c r="I418" s="134"/>
      <c r="J418" s="134"/>
      <c r="K418" s="165">
        <f t="shared" si="111"/>
        <v>0</v>
      </c>
      <c r="L418" s="134"/>
      <c r="M418" s="134"/>
      <c r="N418" s="370">
        <f t="shared" si="112"/>
        <v>0</v>
      </c>
      <c r="O418" s="33"/>
      <c r="P418" s="6"/>
    </row>
    <row r="419" spans="1:16" s="15" customFormat="1" hidden="1" outlineLevel="4" x14ac:dyDescent="0.2">
      <c r="A419" s="344" t="s">
        <v>704</v>
      </c>
      <c r="B419" s="344" t="s">
        <v>707</v>
      </c>
      <c r="C419" s="344" t="s">
        <v>703</v>
      </c>
      <c r="D419" s="344" t="s">
        <v>1305</v>
      </c>
      <c r="E419" s="93" t="s">
        <v>1581</v>
      </c>
      <c r="F419" s="134"/>
      <c r="G419" s="134"/>
      <c r="H419" s="165">
        <f t="shared" si="110"/>
        <v>0</v>
      </c>
      <c r="I419" s="134"/>
      <c r="J419" s="134"/>
      <c r="K419" s="165">
        <f t="shared" si="111"/>
        <v>0</v>
      </c>
      <c r="L419" s="134"/>
      <c r="M419" s="134"/>
      <c r="N419" s="370">
        <f t="shared" si="112"/>
        <v>0</v>
      </c>
      <c r="O419" s="33"/>
      <c r="P419" s="6"/>
    </row>
    <row r="420" spans="1:16" s="15" customFormat="1" hidden="1" outlineLevel="4" x14ac:dyDescent="0.2">
      <c r="A420" s="344" t="s">
        <v>704</v>
      </c>
      <c r="B420" s="344" t="s">
        <v>707</v>
      </c>
      <c r="C420" s="344" t="s">
        <v>703</v>
      </c>
      <c r="D420" s="344" t="s">
        <v>1306</v>
      </c>
      <c r="E420" s="93" t="s">
        <v>1582</v>
      </c>
      <c r="F420" s="134"/>
      <c r="G420" s="134"/>
      <c r="H420" s="165">
        <f t="shared" si="110"/>
        <v>0</v>
      </c>
      <c r="I420" s="134"/>
      <c r="J420" s="134"/>
      <c r="K420" s="165">
        <f t="shared" si="111"/>
        <v>0</v>
      </c>
      <c r="L420" s="134"/>
      <c r="M420" s="134"/>
      <c r="N420" s="370">
        <f t="shared" si="112"/>
        <v>0</v>
      </c>
      <c r="O420" s="33"/>
      <c r="P420" s="6"/>
    </row>
    <row r="421" spans="1:16" s="15" customFormat="1" hidden="1" outlineLevel="4" x14ac:dyDescent="0.2">
      <c r="A421" s="344" t="s">
        <v>704</v>
      </c>
      <c r="B421" s="344" t="s">
        <v>707</v>
      </c>
      <c r="C421" s="344" t="s">
        <v>703</v>
      </c>
      <c r="D421" s="344" t="s">
        <v>1307</v>
      </c>
      <c r="E421" s="93" t="s">
        <v>1583</v>
      </c>
      <c r="F421" s="134"/>
      <c r="G421" s="134"/>
      <c r="H421" s="165">
        <f t="shared" si="110"/>
        <v>0</v>
      </c>
      <c r="I421" s="134"/>
      <c r="J421" s="134"/>
      <c r="K421" s="165">
        <f t="shared" si="111"/>
        <v>0</v>
      </c>
      <c r="L421" s="134"/>
      <c r="M421" s="134"/>
      <c r="N421" s="370">
        <f t="shared" si="112"/>
        <v>0</v>
      </c>
      <c r="O421" s="33"/>
      <c r="P421" s="6"/>
    </row>
    <row r="422" spans="1:16" s="15" customFormat="1" hidden="1" outlineLevel="4" x14ac:dyDescent="0.2">
      <c r="A422" s="344" t="s">
        <v>704</v>
      </c>
      <c r="B422" s="344" t="s">
        <v>707</v>
      </c>
      <c r="C422" s="344" t="s">
        <v>703</v>
      </c>
      <c r="D422" s="344" t="s">
        <v>1308</v>
      </c>
      <c r="E422" s="93" t="s">
        <v>1584</v>
      </c>
      <c r="F422" s="134"/>
      <c r="G422" s="134"/>
      <c r="H422" s="165">
        <f t="shared" si="110"/>
        <v>0</v>
      </c>
      <c r="I422" s="134"/>
      <c r="J422" s="134"/>
      <c r="K422" s="165">
        <f t="shared" si="111"/>
        <v>0</v>
      </c>
      <c r="L422" s="134"/>
      <c r="M422" s="134"/>
      <c r="N422" s="370">
        <f t="shared" si="112"/>
        <v>0</v>
      </c>
      <c r="O422" s="33"/>
      <c r="P422" s="6"/>
    </row>
    <row r="423" spans="1:16" s="15" customFormat="1" ht="22.5" hidden="1" outlineLevel="4" x14ac:dyDescent="0.2">
      <c r="A423" s="344" t="s">
        <v>704</v>
      </c>
      <c r="B423" s="344" t="s">
        <v>707</v>
      </c>
      <c r="C423" s="344" t="s">
        <v>703</v>
      </c>
      <c r="D423" s="344" t="s">
        <v>1309</v>
      </c>
      <c r="E423" s="93" t="s">
        <v>1585</v>
      </c>
      <c r="F423" s="134"/>
      <c r="G423" s="134"/>
      <c r="H423" s="165">
        <f t="shared" si="110"/>
        <v>0</v>
      </c>
      <c r="I423" s="134"/>
      <c r="J423" s="134"/>
      <c r="K423" s="165">
        <f t="shared" si="111"/>
        <v>0</v>
      </c>
      <c r="L423" s="134"/>
      <c r="M423" s="134"/>
      <c r="N423" s="370">
        <f t="shared" si="112"/>
        <v>0</v>
      </c>
      <c r="O423" s="33"/>
      <c r="P423" s="6"/>
    </row>
    <row r="424" spans="1:16" s="15" customFormat="1" hidden="1" outlineLevel="4" x14ac:dyDescent="0.2">
      <c r="A424" s="344" t="s">
        <v>704</v>
      </c>
      <c r="B424" s="344" t="s">
        <v>707</v>
      </c>
      <c r="C424" s="344" t="s">
        <v>703</v>
      </c>
      <c r="D424" s="344" t="s">
        <v>1310</v>
      </c>
      <c r="E424" s="93" t="s">
        <v>1586</v>
      </c>
      <c r="F424" s="134"/>
      <c r="G424" s="134"/>
      <c r="H424" s="165">
        <f t="shared" si="110"/>
        <v>0</v>
      </c>
      <c r="I424" s="134"/>
      <c r="J424" s="134"/>
      <c r="K424" s="165">
        <f t="shared" si="111"/>
        <v>0</v>
      </c>
      <c r="L424" s="134"/>
      <c r="M424" s="134"/>
      <c r="N424" s="370">
        <f t="shared" si="112"/>
        <v>0</v>
      </c>
      <c r="O424" s="33"/>
      <c r="P424" s="6"/>
    </row>
    <row r="425" spans="1:16" s="15" customFormat="1" ht="22.5" hidden="1" customHeight="1" outlineLevel="4" x14ac:dyDescent="0.2">
      <c r="A425" s="344" t="s">
        <v>704</v>
      </c>
      <c r="B425" s="344" t="s">
        <v>707</v>
      </c>
      <c r="C425" s="344" t="s">
        <v>703</v>
      </c>
      <c r="D425" s="344" t="s">
        <v>1311</v>
      </c>
      <c r="E425" s="93" t="s">
        <v>1587</v>
      </c>
      <c r="F425" s="134"/>
      <c r="G425" s="134"/>
      <c r="H425" s="165">
        <f t="shared" ref="H425:H537" si="120">F425+G425</f>
        <v>0</v>
      </c>
      <c r="I425" s="134"/>
      <c r="J425" s="134"/>
      <c r="K425" s="165">
        <f t="shared" ref="K425:K537" si="121">I425+J425</f>
        <v>0</v>
      </c>
      <c r="L425" s="134"/>
      <c r="M425" s="134"/>
      <c r="N425" s="370">
        <f t="shared" ref="N425:N537" si="122">L425+M425</f>
        <v>0</v>
      </c>
      <c r="O425" s="33"/>
      <c r="P425" s="6"/>
    </row>
    <row r="426" spans="1:16" s="15" customFormat="1" ht="22.5" hidden="1" outlineLevel="4" x14ac:dyDescent="0.2">
      <c r="A426" s="344" t="s">
        <v>704</v>
      </c>
      <c r="B426" s="344" t="s">
        <v>707</v>
      </c>
      <c r="C426" s="344" t="s">
        <v>703</v>
      </c>
      <c r="D426" s="344" t="s">
        <v>1312</v>
      </c>
      <c r="E426" s="93" t="s">
        <v>1588</v>
      </c>
      <c r="F426" s="134"/>
      <c r="G426" s="134"/>
      <c r="H426" s="165">
        <f t="shared" si="120"/>
        <v>0</v>
      </c>
      <c r="I426" s="134"/>
      <c r="J426" s="134"/>
      <c r="K426" s="165">
        <f t="shared" si="121"/>
        <v>0</v>
      </c>
      <c r="L426" s="134"/>
      <c r="M426" s="134"/>
      <c r="N426" s="370">
        <f t="shared" si="122"/>
        <v>0</v>
      </c>
      <c r="O426" s="33"/>
      <c r="P426" s="6"/>
    </row>
    <row r="427" spans="1:16" s="15" customFormat="1" ht="22.5" hidden="1" outlineLevel="4" x14ac:dyDescent="0.2">
      <c r="A427" s="344" t="s">
        <v>704</v>
      </c>
      <c r="B427" s="344" t="s">
        <v>707</v>
      </c>
      <c r="C427" s="344" t="s">
        <v>703</v>
      </c>
      <c r="D427" s="344" t="s">
        <v>1313</v>
      </c>
      <c r="E427" s="93" t="s">
        <v>1589</v>
      </c>
      <c r="F427" s="134"/>
      <c r="G427" s="134"/>
      <c r="H427" s="165">
        <f t="shared" si="120"/>
        <v>0</v>
      </c>
      <c r="I427" s="134"/>
      <c r="J427" s="134"/>
      <c r="K427" s="165">
        <f t="shared" si="121"/>
        <v>0</v>
      </c>
      <c r="L427" s="134"/>
      <c r="M427" s="134"/>
      <c r="N427" s="370">
        <f t="shared" si="122"/>
        <v>0</v>
      </c>
      <c r="O427" s="33"/>
      <c r="P427" s="6"/>
    </row>
    <row r="428" spans="1:16" s="15" customFormat="1" hidden="1" outlineLevel="4" x14ac:dyDescent="0.2">
      <c r="A428" s="344" t="s">
        <v>704</v>
      </c>
      <c r="B428" s="344" t="s">
        <v>707</v>
      </c>
      <c r="C428" s="344" t="s">
        <v>703</v>
      </c>
      <c r="D428" s="344" t="s">
        <v>1314</v>
      </c>
      <c r="E428" s="93" t="s">
        <v>1590</v>
      </c>
      <c r="F428" s="134"/>
      <c r="G428" s="134"/>
      <c r="H428" s="165">
        <f t="shared" si="120"/>
        <v>0</v>
      </c>
      <c r="I428" s="134"/>
      <c r="J428" s="134"/>
      <c r="K428" s="165">
        <f t="shared" si="121"/>
        <v>0</v>
      </c>
      <c r="L428" s="134"/>
      <c r="M428" s="134"/>
      <c r="N428" s="370">
        <f t="shared" si="122"/>
        <v>0</v>
      </c>
      <c r="O428" s="33"/>
      <c r="P428" s="6"/>
    </row>
    <row r="429" spans="1:16" s="15" customFormat="1" hidden="1" outlineLevel="4" x14ac:dyDescent="0.2">
      <c r="A429" s="344" t="s">
        <v>704</v>
      </c>
      <c r="B429" s="344" t="s">
        <v>707</v>
      </c>
      <c r="C429" s="344" t="s">
        <v>703</v>
      </c>
      <c r="D429" s="344" t="s">
        <v>1315</v>
      </c>
      <c r="E429" s="93" t="s">
        <v>1591</v>
      </c>
      <c r="F429" s="134"/>
      <c r="G429" s="134"/>
      <c r="H429" s="165">
        <f t="shared" si="120"/>
        <v>0</v>
      </c>
      <c r="I429" s="134"/>
      <c r="J429" s="134"/>
      <c r="K429" s="165">
        <f t="shared" si="121"/>
        <v>0</v>
      </c>
      <c r="L429" s="134"/>
      <c r="M429" s="134"/>
      <c r="N429" s="370">
        <f t="shared" si="122"/>
        <v>0</v>
      </c>
      <c r="O429" s="33"/>
      <c r="P429" s="6"/>
    </row>
    <row r="430" spans="1:16" s="15" customFormat="1" ht="22.5" hidden="1" outlineLevel="4" x14ac:dyDescent="0.2">
      <c r="A430" s="344" t="s">
        <v>704</v>
      </c>
      <c r="B430" s="344" t="s">
        <v>707</v>
      </c>
      <c r="C430" s="344" t="s">
        <v>703</v>
      </c>
      <c r="D430" s="344" t="s">
        <v>1316</v>
      </c>
      <c r="E430" s="93" t="s">
        <v>1592</v>
      </c>
      <c r="F430" s="134"/>
      <c r="G430" s="134"/>
      <c r="H430" s="165">
        <f t="shared" si="120"/>
        <v>0</v>
      </c>
      <c r="I430" s="134"/>
      <c r="J430" s="134"/>
      <c r="K430" s="165">
        <f t="shared" si="121"/>
        <v>0</v>
      </c>
      <c r="L430" s="134"/>
      <c r="M430" s="134"/>
      <c r="N430" s="370">
        <f t="shared" si="122"/>
        <v>0</v>
      </c>
      <c r="O430" s="33"/>
      <c r="P430" s="6"/>
    </row>
    <row r="431" spans="1:16" s="15" customFormat="1" hidden="1" outlineLevel="4" x14ac:dyDescent="0.2">
      <c r="A431" s="344" t="s">
        <v>704</v>
      </c>
      <c r="B431" s="344" t="s">
        <v>707</v>
      </c>
      <c r="C431" s="344" t="s">
        <v>703</v>
      </c>
      <c r="D431" s="344" t="s">
        <v>1317</v>
      </c>
      <c r="E431" s="93" t="s">
        <v>1593</v>
      </c>
      <c r="F431" s="134"/>
      <c r="G431" s="134"/>
      <c r="H431" s="165">
        <f t="shared" si="120"/>
        <v>0</v>
      </c>
      <c r="I431" s="134"/>
      <c r="J431" s="134"/>
      <c r="K431" s="165">
        <f t="shared" si="121"/>
        <v>0</v>
      </c>
      <c r="L431" s="134"/>
      <c r="M431" s="134"/>
      <c r="N431" s="370">
        <f t="shared" si="122"/>
        <v>0</v>
      </c>
      <c r="O431" s="33"/>
      <c r="P431" s="6"/>
    </row>
    <row r="432" spans="1:16" s="15" customFormat="1" ht="22.5" hidden="1" outlineLevel="4" x14ac:dyDescent="0.2">
      <c r="A432" s="344" t="s">
        <v>704</v>
      </c>
      <c r="B432" s="344" t="s">
        <v>707</v>
      </c>
      <c r="C432" s="344" t="s">
        <v>703</v>
      </c>
      <c r="D432" s="344" t="s">
        <v>1318</v>
      </c>
      <c r="E432" s="93" t="s">
        <v>1594</v>
      </c>
      <c r="F432" s="134"/>
      <c r="G432" s="134"/>
      <c r="H432" s="165">
        <f t="shared" si="120"/>
        <v>0</v>
      </c>
      <c r="I432" s="134"/>
      <c r="J432" s="134"/>
      <c r="K432" s="165">
        <f t="shared" si="121"/>
        <v>0</v>
      </c>
      <c r="L432" s="134"/>
      <c r="M432" s="134"/>
      <c r="N432" s="370">
        <f t="shared" si="122"/>
        <v>0</v>
      </c>
      <c r="O432" s="33"/>
      <c r="P432" s="6"/>
    </row>
    <row r="433" spans="1:16" s="15" customFormat="1" hidden="1" outlineLevel="4" x14ac:dyDescent="0.2">
      <c r="A433" s="344" t="s">
        <v>704</v>
      </c>
      <c r="B433" s="344" t="s">
        <v>707</v>
      </c>
      <c r="C433" s="344" t="s">
        <v>703</v>
      </c>
      <c r="D433" s="344" t="s">
        <v>1319</v>
      </c>
      <c r="E433" s="93" t="s">
        <v>1595</v>
      </c>
      <c r="F433" s="134"/>
      <c r="G433" s="134"/>
      <c r="H433" s="165">
        <f t="shared" si="120"/>
        <v>0</v>
      </c>
      <c r="I433" s="134"/>
      <c r="J433" s="134"/>
      <c r="K433" s="165">
        <f t="shared" si="121"/>
        <v>0</v>
      </c>
      <c r="L433" s="134"/>
      <c r="M433" s="134"/>
      <c r="N433" s="370">
        <f t="shared" si="122"/>
        <v>0</v>
      </c>
      <c r="O433" s="33"/>
      <c r="P433" s="6"/>
    </row>
    <row r="434" spans="1:16" s="15" customFormat="1" hidden="1" outlineLevel="4" x14ac:dyDescent="0.2">
      <c r="A434" s="344" t="s">
        <v>704</v>
      </c>
      <c r="B434" s="344" t="s">
        <v>707</v>
      </c>
      <c r="C434" s="344" t="s">
        <v>703</v>
      </c>
      <c r="D434" s="344" t="s">
        <v>1321</v>
      </c>
      <c r="E434" s="93" t="s">
        <v>1596</v>
      </c>
      <c r="F434" s="134"/>
      <c r="G434" s="134"/>
      <c r="H434" s="165">
        <f t="shared" si="120"/>
        <v>0</v>
      </c>
      <c r="I434" s="134"/>
      <c r="J434" s="134"/>
      <c r="K434" s="165">
        <f t="shared" si="121"/>
        <v>0</v>
      </c>
      <c r="L434" s="134"/>
      <c r="M434" s="134"/>
      <c r="N434" s="370">
        <f t="shared" si="122"/>
        <v>0</v>
      </c>
      <c r="O434" s="33"/>
      <c r="P434" s="6"/>
    </row>
    <row r="435" spans="1:16" s="15" customFormat="1" ht="35.25" hidden="1" customHeight="1" outlineLevel="4" x14ac:dyDescent="0.2">
      <c r="A435" s="344" t="s">
        <v>704</v>
      </c>
      <c r="B435" s="344" t="s">
        <v>707</v>
      </c>
      <c r="C435" s="344" t="s">
        <v>703</v>
      </c>
      <c r="D435" s="344" t="s">
        <v>1322</v>
      </c>
      <c r="E435" s="93" t="s">
        <v>1597</v>
      </c>
      <c r="F435" s="134"/>
      <c r="G435" s="134"/>
      <c r="H435" s="165">
        <f t="shared" si="120"/>
        <v>0</v>
      </c>
      <c r="I435" s="134"/>
      <c r="J435" s="134"/>
      <c r="K435" s="165">
        <f t="shared" si="121"/>
        <v>0</v>
      </c>
      <c r="L435" s="134"/>
      <c r="M435" s="134"/>
      <c r="N435" s="370">
        <f t="shared" si="122"/>
        <v>0</v>
      </c>
      <c r="O435" s="33"/>
      <c r="P435" s="6"/>
    </row>
    <row r="436" spans="1:16" s="15" customFormat="1" ht="22.5" hidden="1" outlineLevel="4" x14ac:dyDescent="0.2">
      <c r="A436" s="344" t="s">
        <v>704</v>
      </c>
      <c r="B436" s="344" t="s">
        <v>707</v>
      </c>
      <c r="C436" s="344" t="s">
        <v>703</v>
      </c>
      <c r="D436" s="344" t="s">
        <v>1323</v>
      </c>
      <c r="E436" s="93" t="s">
        <v>1646</v>
      </c>
      <c r="F436" s="134"/>
      <c r="G436" s="134"/>
      <c r="H436" s="165">
        <f t="shared" si="120"/>
        <v>0</v>
      </c>
      <c r="I436" s="134"/>
      <c r="J436" s="134"/>
      <c r="K436" s="165">
        <f t="shared" si="121"/>
        <v>0</v>
      </c>
      <c r="L436" s="134"/>
      <c r="M436" s="134"/>
      <c r="N436" s="370">
        <f t="shared" si="122"/>
        <v>0</v>
      </c>
      <c r="O436" s="41"/>
      <c r="P436" s="6"/>
    </row>
    <row r="437" spans="1:16" s="15" customFormat="1" ht="23.25" hidden="1" customHeight="1" outlineLevel="4" x14ac:dyDescent="0.2">
      <c r="A437" s="344" t="s">
        <v>704</v>
      </c>
      <c r="B437" s="344" t="s">
        <v>707</v>
      </c>
      <c r="C437" s="344" t="s">
        <v>703</v>
      </c>
      <c r="D437" s="344" t="s">
        <v>1324</v>
      </c>
      <c r="E437" s="93" t="s">
        <v>1647</v>
      </c>
      <c r="F437" s="134"/>
      <c r="G437" s="134"/>
      <c r="H437" s="165">
        <f t="shared" si="120"/>
        <v>0</v>
      </c>
      <c r="I437" s="134"/>
      <c r="J437" s="134"/>
      <c r="K437" s="165">
        <f t="shared" si="121"/>
        <v>0</v>
      </c>
      <c r="L437" s="134"/>
      <c r="M437" s="134"/>
      <c r="N437" s="370">
        <f t="shared" si="122"/>
        <v>0</v>
      </c>
      <c r="O437" s="33"/>
      <c r="P437" s="6"/>
    </row>
    <row r="438" spans="1:16" s="15" customFormat="1" hidden="1" outlineLevel="4" x14ac:dyDescent="0.2">
      <c r="A438" s="344" t="s">
        <v>704</v>
      </c>
      <c r="B438" s="344" t="s">
        <v>707</v>
      </c>
      <c r="C438" s="344" t="s">
        <v>703</v>
      </c>
      <c r="D438" s="344" t="s">
        <v>1325</v>
      </c>
      <c r="E438" s="93" t="s">
        <v>1648</v>
      </c>
      <c r="F438" s="134"/>
      <c r="G438" s="134"/>
      <c r="H438" s="165">
        <f t="shared" si="120"/>
        <v>0</v>
      </c>
      <c r="I438" s="134"/>
      <c r="J438" s="134"/>
      <c r="K438" s="165">
        <f t="shared" si="121"/>
        <v>0</v>
      </c>
      <c r="L438" s="134"/>
      <c r="M438" s="134"/>
      <c r="N438" s="370">
        <f t="shared" si="122"/>
        <v>0</v>
      </c>
      <c r="O438" s="33"/>
      <c r="P438" s="6"/>
    </row>
    <row r="439" spans="1:16" s="15" customFormat="1" ht="22.5" hidden="1" outlineLevel="4" x14ac:dyDescent="0.2">
      <c r="A439" s="344" t="s">
        <v>704</v>
      </c>
      <c r="B439" s="344" t="s">
        <v>707</v>
      </c>
      <c r="C439" s="344" t="s">
        <v>703</v>
      </c>
      <c r="D439" s="344" t="s">
        <v>1326</v>
      </c>
      <c r="E439" s="93" t="s">
        <v>1649</v>
      </c>
      <c r="F439" s="134"/>
      <c r="G439" s="134"/>
      <c r="H439" s="165">
        <f t="shared" si="120"/>
        <v>0</v>
      </c>
      <c r="I439" s="134"/>
      <c r="J439" s="134"/>
      <c r="K439" s="165">
        <f t="shared" si="121"/>
        <v>0</v>
      </c>
      <c r="L439" s="134"/>
      <c r="M439" s="134"/>
      <c r="N439" s="370">
        <f t="shared" si="122"/>
        <v>0</v>
      </c>
      <c r="O439" s="33"/>
      <c r="P439" s="6"/>
    </row>
    <row r="440" spans="1:16" s="15" customFormat="1" ht="21.75" hidden="1" customHeight="1" outlineLevel="4" x14ac:dyDescent="0.2">
      <c r="A440" s="344" t="s">
        <v>704</v>
      </c>
      <c r="B440" s="344" t="s">
        <v>707</v>
      </c>
      <c r="C440" s="344" t="s">
        <v>703</v>
      </c>
      <c r="D440" s="344" t="s">
        <v>1327</v>
      </c>
      <c r="E440" s="93" t="s">
        <v>1650</v>
      </c>
      <c r="F440" s="134"/>
      <c r="G440" s="134"/>
      <c r="H440" s="165">
        <f t="shared" si="120"/>
        <v>0</v>
      </c>
      <c r="I440" s="134"/>
      <c r="J440" s="134"/>
      <c r="K440" s="165">
        <f t="shared" si="121"/>
        <v>0</v>
      </c>
      <c r="L440" s="134"/>
      <c r="M440" s="134"/>
      <c r="N440" s="370">
        <f t="shared" si="122"/>
        <v>0</v>
      </c>
      <c r="O440" s="33"/>
      <c r="P440" s="6"/>
    </row>
    <row r="441" spans="1:16" s="15" customFormat="1" ht="22.5" hidden="1" outlineLevel="4" x14ac:dyDescent="0.2">
      <c r="A441" s="344" t="s">
        <v>704</v>
      </c>
      <c r="B441" s="344" t="s">
        <v>707</v>
      </c>
      <c r="C441" s="344" t="s">
        <v>703</v>
      </c>
      <c r="D441" s="344" t="s">
        <v>1328</v>
      </c>
      <c r="E441" s="93" t="s">
        <v>1651</v>
      </c>
      <c r="F441" s="134"/>
      <c r="G441" s="134"/>
      <c r="H441" s="165">
        <f t="shared" si="120"/>
        <v>0</v>
      </c>
      <c r="I441" s="134"/>
      <c r="J441" s="134"/>
      <c r="K441" s="165">
        <f t="shared" si="121"/>
        <v>0</v>
      </c>
      <c r="L441" s="134"/>
      <c r="M441" s="134"/>
      <c r="N441" s="370">
        <f t="shared" si="122"/>
        <v>0</v>
      </c>
      <c r="O441" s="33"/>
      <c r="P441" s="6"/>
    </row>
    <row r="442" spans="1:16" s="15" customFormat="1" ht="22.5" hidden="1" outlineLevel="4" x14ac:dyDescent="0.2">
      <c r="A442" s="344" t="s">
        <v>704</v>
      </c>
      <c r="B442" s="344" t="s">
        <v>707</v>
      </c>
      <c r="C442" s="344" t="s">
        <v>703</v>
      </c>
      <c r="D442" s="344" t="s">
        <v>1329</v>
      </c>
      <c r="E442" s="93" t="s">
        <v>1652</v>
      </c>
      <c r="F442" s="134"/>
      <c r="G442" s="134"/>
      <c r="H442" s="165">
        <f t="shared" si="120"/>
        <v>0</v>
      </c>
      <c r="I442" s="134"/>
      <c r="J442" s="134"/>
      <c r="K442" s="165">
        <f t="shared" si="121"/>
        <v>0</v>
      </c>
      <c r="L442" s="134"/>
      <c r="M442" s="134"/>
      <c r="N442" s="370">
        <f t="shared" si="122"/>
        <v>0</v>
      </c>
      <c r="O442" s="33"/>
      <c r="P442" s="6"/>
    </row>
    <row r="443" spans="1:16" s="15" customFormat="1" ht="25.5" hidden="1" customHeight="1" outlineLevel="4" x14ac:dyDescent="0.2">
      <c r="A443" s="344" t="s">
        <v>704</v>
      </c>
      <c r="B443" s="344" t="s">
        <v>707</v>
      </c>
      <c r="C443" s="344" t="s">
        <v>703</v>
      </c>
      <c r="D443" s="344" t="s">
        <v>1330</v>
      </c>
      <c r="E443" s="93" t="s">
        <v>1653</v>
      </c>
      <c r="F443" s="134"/>
      <c r="G443" s="134"/>
      <c r="H443" s="165">
        <f t="shared" si="120"/>
        <v>0</v>
      </c>
      <c r="I443" s="134"/>
      <c r="J443" s="134"/>
      <c r="K443" s="165">
        <f t="shared" si="121"/>
        <v>0</v>
      </c>
      <c r="L443" s="134"/>
      <c r="M443" s="134"/>
      <c r="N443" s="370">
        <f t="shared" si="122"/>
        <v>0</v>
      </c>
      <c r="O443" s="33"/>
      <c r="P443" s="6"/>
    </row>
    <row r="444" spans="1:16" s="15" customFormat="1" ht="24.75" hidden="1" customHeight="1" outlineLevel="4" x14ac:dyDescent="0.2">
      <c r="A444" s="344" t="s">
        <v>704</v>
      </c>
      <c r="B444" s="344" t="s">
        <v>707</v>
      </c>
      <c r="C444" s="344" t="s">
        <v>703</v>
      </c>
      <c r="D444" s="344" t="s">
        <v>1331</v>
      </c>
      <c r="E444" s="93" t="s">
        <v>1654</v>
      </c>
      <c r="F444" s="134"/>
      <c r="G444" s="134"/>
      <c r="H444" s="165">
        <f t="shared" si="120"/>
        <v>0</v>
      </c>
      <c r="I444" s="134"/>
      <c r="J444" s="134"/>
      <c r="K444" s="165">
        <f t="shared" si="121"/>
        <v>0</v>
      </c>
      <c r="L444" s="134"/>
      <c r="M444" s="134"/>
      <c r="N444" s="370">
        <f t="shared" si="122"/>
        <v>0</v>
      </c>
      <c r="O444" s="33"/>
      <c r="P444" s="6"/>
    </row>
    <row r="445" spans="1:16" s="15" customFormat="1" ht="22.5" hidden="1" outlineLevel="4" x14ac:dyDescent="0.2">
      <c r="A445" s="344" t="s">
        <v>704</v>
      </c>
      <c r="B445" s="344" t="s">
        <v>707</v>
      </c>
      <c r="C445" s="344" t="s">
        <v>703</v>
      </c>
      <c r="D445" s="344" t="s">
        <v>1332</v>
      </c>
      <c r="E445" s="93" t="s">
        <v>1655</v>
      </c>
      <c r="F445" s="134"/>
      <c r="G445" s="134"/>
      <c r="H445" s="165">
        <f t="shared" si="120"/>
        <v>0</v>
      </c>
      <c r="I445" s="134"/>
      <c r="J445" s="134"/>
      <c r="K445" s="165">
        <f t="shared" si="121"/>
        <v>0</v>
      </c>
      <c r="L445" s="134"/>
      <c r="M445" s="134"/>
      <c r="N445" s="370">
        <f t="shared" si="122"/>
        <v>0</v>
      </c>
      <c r="O445" s="33"/>
      <c r="P445" s="6"/>
    </row>
    <row r="446" spans="1:16" s="15" customFormat="1" ht="22.5" hidden="1" outlineLevel="4" x14ac:dyDescent="0.2">
      <c r="A446" s="344" t="s">
        <v>704</v>
      </c>
      <c r="B446" s="344" t="s">
        <v>707</v>
      </c>
      <c r="C446" s="344" t="s">
        <v>703</v>
      </c>
      <c r="D446" s="344" t="s">
        <v>1333</v>
      </c>
      <c r="E446" s="93" t="s">
        <v>1656</v>
      </c>
      <c r="F446" s="134"/>
      <c r="G446" s="134"/>
      <c r="H446" s="165">
        <f t="shared" si="120"/>
        <v>0</v>
      </c>
      <c r="I446" s="134"/>
      <c r="J446" s="134"/>
      <c r="K446" s="165">
        <f t="shared" si="121"/>
        <v>0</v>
      </c>
      <c r="L446" s="134"/>
      <c r="M446" s="134"/>
      <c r="N446" s="370">
        <f t="shared" si="122"/>
        <v>0</v>
      </c>
      <c r="O446" s="33"/>
      <c r="P446" s="6"/>
    </row>
    <row r="447" spans="1:16" s="15" customFormat="1" ht="24.75" hidden="1" customHeight="1" outlineLevel="4" x14ac:dyDescent="0.2">
      <c r="A447" s="344" t="s">
        <v>704</v>
      </c>
      <c r="B447" s="344" t="s">
        <v>707</v>
      </c>
      <c r="C447" s="344" t="s">
        <v>703</v>
      </c>
      <c r="D447" s="344" t="s">
        <v>1334</v>
      </c>
      <c r="E447" s="93" t="s">
        <v>1657</v>
      </c>
      <c r="F447" s="134"/>
      <c r="G447" s="134"/>
      <c r="H447" s="165">
        <f>F447+G447</f>
        <v>0</v>
      </c>
      <c r="I447" s="134"/>
      <c r="J447" s="134"/>
      <c r="K447" s="165">
        <f>I447+J447</f>
        <v>0</v>
      </c>
      <c r="L447" s="134"/>
      <c r="M447" s="134"/>
      <c r="N447" s="370">
        <f>L447+M447</f>
        <v>0</v>
      </c>
      <c r="O447" s="33"/>
      <c r="P447" s="6"/>
    </row>
    <row r="448" spans="1:16" s="15" customFormat="1" ht="21.75" hidden="1" customHeight="1" outlineLevel="4" x14ac:dyDescent="0.2">
      <c r="A448" s="344" t="s">
        <v>704</v>
      </c>
      <c r="B448" s="344" t="s">
        <v>707</v>
      </c>
      <c r="C448" s="344" t="s">
        <v>703</v>
      </c>
      <c r="D448" s="344" t="s">
        <v>1335</v>
      </c>
      <c r="E448" s="93" t="s">
        <v>1658</v>
      </c>
      <c r="F448" s="134"/>
      <c r="G448" s="134"/>
      <c r="H448" s="165">
        <f t="shared" ref="H448:H470" si="123">F448+G448</f>
        <v>0</v>
      </c>
      <c r="I448" s="134"/>
      <c r="J448" s="134"/>
      <c r="K448" s="165">
        <f t="shared" ref="K448:K470" si="124">I448+J448</f>
        <v>0</v>
      </c>
      <c r="L448" s="134"/>
      <c r="M448" s="134"/>
      <c r="N448" s="370">
        <f t="shared" ref="N448:N470" si="125">L448+M448</f>
        <v>0</v>
      </c>
      <c r="O448" s="33"/>
      <c r="P448" s="6"/>
    </row>
    <row r="449" spans="1:16" s="15" customFormat="1" ht="22.5" hidden="1" outlineLevel="4" x14ac:dyDescent="0.2">
      <c r="A449" s="344" t="s">
        <v>704</v>
      </c>
      <c r="B449" s="344" t="s">
        <v>707</v>
      </c>
      <c r="C449" s="344" t="s">
        <v>703</v>
      </c>
      <c r="D449" s="344" t="s">
        <v>1336</v>
      </c>
      <c r="E449" s="93" t="s">
        <v>1659</v>
      </c>
      <c r="F449" s="134"/>
      <c r="G449" s="134"/>
      <c r="H449" s="165">
        <f t="shared" si="123"/>
        <v>0</v>
      </c>
      <c r="I449" s="134"/>
      <c r="J449" s="134"/>
      <c r="K449" s="165">
        <f t="shared" si="124"/>
        <v>0</v>
      </c>
      <c r="L449" s="134"/>
      <c r="M449" s="134"/>
      <c r="N449" s="370">
        <f t="shared" si="125"/>
        <v>0</v>
      </c>
      <c r="O449" s="33"/>
      <c r="P449" s="6"/>
    </row>
    <row r="450" spans="1:16" s="15" customFormat="1" ht="22.5" hidden="1" outlineLevel="4" x14ac:dyDescent="0.2">
      <c r="A450" s="344" t="s">
        <v>704</v>
      </c>
      <c r="B450" s="344" t="s">
        <v>707</v>
      </c>
      <c r="C450" s="344" t="s">
        <v>703</v>
      </c>
      <c r="D450" s="344" t="s">
        <v>1337</v>
      </c>
      <c r="E450" s="93" t="s">
        <v>1660</v>
      </c>
      <c r="F450" s="134"/>
      <c r="G450" s="134"/>
      <c r="H450" s="165">
        <f t="shared" si="123"/>
        <v>0</v>
      </c>
      <c r="I450" s="134"/>
      <c r="J450" s="134"/>
      <c r="K450" s="165">
        <f t="shared" si="124"/>
        <v>0</v>
      </c>
      <c r="L450" s="134"/>
      <c r="M450" s="134"/>
      <c r="N450" s="370">
        <f t="shared" si="125"/>
        <v>0</v>
      </c>
      <c r="O450" s="33"/>
      <c r="P450" s="6"/>
    </row>
    <row r="451" spans="1:16" s="15" customFormat="1" ht="22.5" hidden="1" outlineLevel="4" x14ac:dyDescent="0.2">
      <c r="A451" s="344" t="s">
        <v>704</v>
      </c>
      <c r="B451" s="344" t="s">
        <v>707</v>
      </c>
      <c r="C451" s="344" t="s">
        <v>703</v>
      </c>
      <c r="D451" s="344" t="s">
        <v>1338</v>
      </c>
      <c r="E451" s="93" t="s">
        <v>1661</v>
      </c>
      <c r="F451" s="134"/>
      <c r="G451" s="134"/>
      <c r="H451" s="165">
        <f t="shared" si="123"/>
        <v>0</v>
      </c>
      <c r="I451" s="134"/>
      <c r="J451" s="134"/>
      <c r="K451" s="165">
        <f t="shared" si="124"/>
        <v>0</v>
      </c>
      <c r="L451" s="134"/>
      <c r="M451" s="134"/>
      <c r="N451" s="370">
        <f t="shared" si="125"/>
        <v>0</v>
      </c>
      <c r="O451" s="33"/>
      <c r="P451" s="6"/>
    </row>
    <row r="452" spans="1:16" s="15" customFormat="1" ht="22.5" hidden="1" outlineLevel="4" x14ac:dyDescent="0.2">
      <c r="A452" s="344" t="s">
        <v>704</v>
      </c>
      <c r="B452" s="344" t="s">
        <v>707</v>
      </c>
      <c r="C452" s="344" t="s">
        <v>703</v>
      </c>
      <c r="D452" s="344" t="s">
        <v>1339</v>
      </c>
      <c r="E452" s="93" t="s">
        <v>1662</v>
      </c>
      <c r="F452" s="134"/>
      <c r="G452" s="134"/>
      <c r="H452" s="165">
        <f t="shared" si="123"/>
        <v>0</v>
      </c>
      <c r="I452" s="134"/>
      <c r="J452" s="134"/>
      <c r="K452" s="165">
        <f t="shared" si="124"/>
        <v>0</v>
      </c>
      <c r="L452" s="134"/>
      <c r="M452" s="134"/>
      <c r="N452" s="370">
        <f t="shared" si="125"/>
        <v>0</v>
      </c>
      <c r="O452" s="33"/>
      <c r="P452" s="6"/>
    </row>
    <row r="453" spans="1:16" s="15" customFormat="1" ht="22.5" hidden="1" outlineLevel="4" x14ac:dyDescent="0.2">
      <c r="A453" s="344" t="s">
        <v>704</v>
      </c>
      <c r="B453" s="344" t="s">
        <v>707</v>
      </c>
      <c r="C453" s="344" t="s">
        <v>703</v>
      </c>
      <c r="D453" s="344" t="s">
        <v>1340</v>
      </c>
      <c r="E453" s="93" t="s">
        <v>1663</v>
      </c>
      <c r="F453" s="134"/>
      <c r="G453" s="134"/>
      <c r="H453" s="165">
        <f t="shared" si="123"/>
        <v>0</v>
      </c>
      <c r="I453" s="134"/>
      <c r="J453" s="134"/>
      <c r="K453" s="165">
        <f t="shared" si="124"/>
        <v>0</v>
      </c>
      <c r="L453" s="134"/>
      <c r="M453" s="134"/>
      <c r="N453" s="370">
        <f t="shared" si="125"/>
        <v>0</v>
      </c>
      <c r="O453" s="33"/>
      <c r="P453" s="6"/>
    </row>
    <row r="454" spans="1:16" s="15" customFormat="1" ht="22.5" hidden="1" outlineLevel="4" x14ac:dyDescent="0.2">
      <c r="A454" s="344" t="s">
        <v>704</v>
      </c>
      <c r="B454" s="344" t="s">
        <v>707</v>
      </c>
      <c r="C454" s="344" t="s">
        <v>703</v>
      </c>
      <c r="D454" s="344" t="s">
        <v>1341</v>
      </c>
      <c r="E454" s="93" t="s">
        <v>1664</v>
      </c>
      <c r="F454" s="134"/>
      <c r="G454" s="134"/>
      <c r="H454" s="165">
        <f t="shared" si="123"/>
        <v>0</v>
      </c>
      <c r="I454" s="134"/>
      <c r="J454" s="134"/>
      <c r="K454" s="165">
        <f t="shared" si="124"/>
        <v>0</v>
      </c>
      <c r="L454" s="134"/>
      <c r="M454" s="134"/>
      <c r="N454" s="370">
        <f t="shared" si="125"/>
        <v>0</v>
      </c>
      <c r="O454" s="33"/>
      <c r="P454" s="6"/>
    </row>
    <row r="455" spans="1:16" s="15" customFormat="1" ht="22.5" hidden="1" outlineLevel="4" x14ac:dyDescent="0.2">
      <c r="A455" s="344" t="s">
        <v>704</v>
      </c>
      <c r="B455" s="344" t="s">
        <v>707</v>
      </c>
      <c r="C455" s="344" t="s">
        <v>703</v>
      </c>
      <c r="D455" s="344" t="s">
        <v>1342</v>
      </c>
      <c r="E455" s="93" t="s">
        <v>1665</v>
      </c>
      <c r="F455" s="134"/>
      <c r="G455" s="134"/>
      <c r="H455" s="165">
        <f t="shared" si="123"/>
        <v>0</v>
      </c>
      <c r="I455" s="134"/>
      <c r="J455" s="134"/>
      <c r="K455" s="165">
        <f t="shared" si="124"/>
        <v>0</v>
      </c>
      <c r="L455" s="134"/>
      <c r="M455" s="134"/>
      <c r="N455" s="370">
        <f t="shared" si="125"/>
        <v>0</v>
      </c>
      <c r="O455" s="33"/>
      <c r="P455" s="6"/>
    </row>
    <row r="456" spans="1:16" s="15" customFormat="1" ht="22.5" hidden="1" outlineLevel="4" x14ac:dyDescent="0.2">
      <c r="A456" s="344" t="s">
        <v>704</v>
      </c>
      <c r="B456" s="344" t="s">
        <v>707</v>
      </c>
      <c r="C456" s="344" t="s">
        <v>703</v>
      </c>
      <c r="D456" s="344" t="s">
        <v>1343</v>
      </c>
      <c r="E456" s="93" t="s">
        <v>1666</v>
      </c>
      <c r="F456" s="134"/>
      <c r="G456" s="134"/>
      <c r="H456" s="165">
        <f t="shared" si="123"/>
        <v>0</v>
      </c>
      <c r="I456" s="134"/>
      <c r="J456" s="134"/>
      <c r="K456" s="165">
        <f t="shared" si="124"/>
        <v>0</v>
      </c>
      <c r="L456" s="134"/>
      <c r="M456" s="134"/>
      <c r="N456" s="370">
        <f t="shared" si="125"/>
        <v>0</v>
      </c>
      <c r="O456" s="33"/>
      <c r="P456" s="6"/>
    </row>
    <row r="457" spans="1:16" s="15" customFormat="1" ht="22.5" hidden="1" outlineLevel="4" x14ac:dyDescent="0.2">
      <c r="A457" s="344" t="s">
        <v>704</v>
      </c>
      <c r="B457" s="344" t="s">
        <v>707</v>
      </c>
      <c r="C457" s="344" t="s">
        <v>703</v>
      </c>
      <c r="D457" s="344" t="s">
        <v>1344</v>
      </c>
      <c r="E457" s="93" t="s">
        <v>1667</v>
      </c>
      <c r="F457" s="134"/>
      <c r="G457" s="134"/>
      <c r="H457" s="165">
        <f t="shared" si="123"/>
        <v>0</v>
      </c>
      <c r="I457" s="134"/>
      <c r="J457" s="134"/>
      <c r="K457" s="165">
        <f t="shared" si="124"/>
        <v>0</v>
      </c>
      <c r="L457" s="134"/>
      <c r="M457" s="134"/>
      <c r="N457" s="370">
        <f t="shared" si="125"/>
        <v>0</v>
      </c>
      <c r="O457" s="33"/>
      <c r="P457" s="6"/>
    </row>
    <row r="458" spans="1:16" s="15" customFormat="1" ht="22.5" hidden="1" outlineLevel="4" x14ac:dyDescent="0.2">
      <c r="A458" s="344" t="s">
        <v>704</v>
      </c>
      <c r="B458" s="344" t="s">
        <v>707</v>
      </c>
      <c r="C458" s="344" t="s">
        <v>703</v>
      </c>
      <c r="D458" s="344" t="s">
        <v>1345</v>
      </c>
      <c r="E458" s="93" t="s">
        <v>1668</v>
      </c>
      <c r="F458" s="134"/>
      <c r="G458" s="134"/>
      <c r="H458" s="165">
        <f t="shared" si="123"/>
        <v>0</v>
      </c>
      <c r="I458" s="134"/>
      <c r="J458" s="134"/>
      <c r="K458" s="165">
        <f t="shared" si="124"/>
        <v>0</v>
      </c>
      <c r="L458" s="134"/>
      <c r="M458" s="134"/>
      <c r="N458" s="370">
        <f t="shared" si="125"/>
        <v>0</v>
      </c>
      <c r="O458" s="33"/>
      <c r="P458" s="6"/>
    </row>
    <row r="459" spans="1:16" s="15" customFormat="1" ht="22.5" hidden="1" outlineLevel="4" x14ac:dyDescent="0.2">
      <c r="A459" s="344" t="s">
        <v>704</v>
      </c>
      <c r="B459" s="344" t="s">
        <v>707</v>
      </c>
      <c r="C459" s="344" t="s">
        <v>703</v>
      </c>
      <c r="D459" s="344" t="s">
        <v>1346</v>
      </c>
      <c r="E459" s="93" t="s">
        <v>1669</v>
      </c>
      <c r="F459" s="134"/>
      <c r="G459" s="134"/>
      <c r="H459" s="165">
        <f t="shared" si="123"/>
        <v>0</v>
      </c>
      <c r="I459" s="134"/>
      <c r="J459" s="134"/>
      <c r="K459" s="165">
        <f t="shared" si="124"/>
        <v>0</v>
      </c>
      <c r="L459" s="134"/>
      <c r="M459" s="134"/>
      <c r="N459" s="370">
        <f t="shared" si="125"/>
        <v>0</v>
      </c>
      <c r="O459" s="33"/>
      <c r="P459" s="6"/>
    </row>
    <row r="460" spans="1:16" s="15" customFormat="1" ht="22.5" hidden="1" customHeight="1" outlineLevel="4" x14ac:dyDescent="0.2">
      <c r="A460" s="344" t="s">
        <v>704</v>
      </c>
      <c r="B460" s="344" t="s">
        <v>707</v>
      </c>
      <c r="C460" s="344" t="s">
        <v>703</v>
      </c>
      <c r="D460" s="344" t="s">
        <v>1347</v>
      </c>
      <c r="E460" s="93" t="s">
        <v>1670</v>
      </c>
      <c r="F460" s="134"/>
      <c r="G460" s="134"/>
      <c r="H460" s="165">
        <f t="shared" si="123"/>
        <v>0</v>
      </c>
      <c r="I460" s="134"/>
      <c r="J460" s="134"/>
      <c r="K460" s="165">
        <f t="shared" si="124"/>
        <v>0</v>
      </c>
      <c r="L460" s="134"/>
      <c r="M460" s="134"/>
      <c r="N460" s="370">
        <f t="shared" si="125"/>
        <v>0</v>
      </c>
      <c r="O460" s="33"/>
      <c r="P460" s="6"/>
    </row>
    <row r="461" spans="1:16" s="15" customFormat="1" ht="22.5" hidden="1" outlineLevel="4" x14ac:dyDescent="0.2">
      <c r="A461" s="344" t="s">
        <v>704</v>
      </c>
      <c r="B461" s="344" t="s">
        <v>707</v>
      </c>
      <c r="C461" s="344" t="s">
        <v>703</v>
      </c>
      <c r="D461" s="344" t="s">
        <v>1348</v>
      </c>
      <c r="E461" s="93" t="s">
        <v>1671</v>
      </c>
      <c r="F461" s="134"/>
      <c r="G461" s="134"/>
      <c r="H461" s="165">
        <f t="shared" si="123"/>
        <v>0</v>
      </c>
      <c r="I461" s="134"/>
      <c r="J461" s="134"/>
      <c r="K461" s="165">
        <f t="shared" si="124"/>
        <v>0</v>
      </c>
      <c r="L461" s="134"/>
      <c r="M461" s="134"/>
      <c r="N461" s="370">
        <f t="shared" si="125"/>
        <v>0</v>
      </c>
      <c r="O461" s="33"/>
      <c r="P461" s="6"/>
    </row>
    <row r="462" spans="1:16" s="15" customFormat="1" ht="22.5" hidden="1" outlineLevel="4" x14ac:dyDescent="0.2">
      <c r="A462" s="344" t="s">
        <v>704</v>
      </c>
      <c r="B462" s="344" t="s">
        <v>707</v>
      </c>
      <c r="C462" s="344" t="s">
        <v>703</v>
      </c>
      <c r="D462" s="344" t="s">
        <v>1349</v>
      </c>
      <c r="E462" s="93" t="s">
        <v>1672</v>
      </c>
      <c r="F462" s="134"/>
      <c r="G462" s="134"/>
      <c r="H462" s="165">
        <f t="shared" si="123"/>
        <v>0</v>
      </c>
      <c r="I462" s="134"/>
      <c r="J462" s="134"/>
      <c r="K462" s="165">
        <f t="shared" si="124"/>
        <v>0</v>
      </c>
      <c r="L462" s="134"/>
      <c r="M462" s="134"/>
      <c r="N462" s="370">
        <f t="shared" si="125"/>
        <v>0</v>
      </c>
      <c r="O462" s="33"/>
      <c r="P462" s="6"/>
    </row>
    <row r="463" spans="1:16" s="15" customFormat="1" ht="22.5" hidden="1" outlineLevel="4" x14ac:dyDescent="0.2">
      <c r="A463" s="344" t="s">
        <v>704</v>
      </c>
      <c r="B463" s="344" t="s">
        <v>707</v>
      </c>
      <c r="C463" s="344" t="s">
        <v>703</v>
      </c>
      <c r="D463" s="344" t="s">
        <v>1350</v>
      </c>
      <c r="E463" s="93" t="s">
        <v>1673</v>
      </c>
      <c r="F463" s="134"/>
      <c r="G463" s="134"/>
      <c r="H463" s="165">
        <f t="shared" si="123"/>
        <v>0</v>
      </c>
      <c r="I463" s="134"/>
      <c r="J463" s="134"/>
      <c r="K463" s="165">
        <f t="shared" si="124"/>
        <v>0</v>
      </c>
      <c r="L463" s="134"/>
      <c r="M463" s="134"/>
      <c r="N463" s="370">
        <f t="shared" si="125"/>
        <v>0</v>
      </c>
      <c r="O463" s="33"/>
      <c r="P463" s="6"/>
    </row>
    <row r="464" spans="1:16" s="15" customFormat="1" ht="22.5" hidden="1" outlineLevel="4" x14ac:dyDescent="0.2">
      <c r="A464" s="344" t="s">
        <v>704</v>
      </c>
      <c r="B464" s="344" t="s">
        <v>707</v>
      </c>
      <c r="C464" s="344" t="s">
        <v>703</v>
      </c>
      <c r="D464" s="344" t="s">
        <v>1351</v>
      </c>
      <c r="E464" s="93" t="s">
        <v>1674</v>
      </c>
      <c r="F464" s="134"/>
      <c r="G464" s="134"/>
      <c r="H464" s="165">
        <f t="shared" si="123"/>
        <v>0</v>
      </c>
      <c r="I464" s="134"/>
      <c r="J464" s="134"/>
      <c r="K464" s="165">
        <f t="shared" si="124"/>
        <v>0</v>
      </c>
      <c r="L464" s="134"/>
      <c r="M464" s="134"/>
      <c r="N464" s="370">
        <f t="shared" si="125"/>
        <v>0</v>
      </c>
      <c r="O464" s="33"/>
      <c r="P464" s="6"/>
    </row>
    <row r="465" spans="1:16" s="15" customFormat="1" ht="22.5" hidden="1" outlineLevel="4" x14ac:dyDescent="0.2">
      <c r="A465" s="344" t="s">
        <v>704</v>
      </c>
      <c r="B465" s="344" t="s">
        <v>707</v>
      </c>
      <c r="C465" s="344" t="s">
        <v>703</v>
      </c>
      <c r="D465" s="344" t="s">
        <v>1352</v>
      </c>
      <c r="E465" s="93" t="s">
        <v>1675</v>
      </c>
      <c r="F465" s="134"/>
      <c r="G465" s="134"/>
      <c r="H465" s="165">
        <f t="shared" si="123"/>
        <v>0</v>
      </c>
      <c r="I465" s="134"/>
      <c r="J465" s="134"/>
      <c r="K465" s="165">
        <f t="shared" si="124"/>
        <v>0</v>
      </c>
      <c r="L465" s="134"/>
      <c r="M465" s="134"/>
      <c r="N465" s="370">
        <f t="shared" si="125"/>
        <v>0</v>
      </c>
      <c r="O465" s="33"/>
      <c r="P465" s="6"/>
    </row>
    <row r="466" spans="1:16" s="15" customFormat="1" ht="22.5" hidden="1" outlineLevel="4" x14ac:dyDescent="0.2">
      <c r="A466" s="344" t="s">
        <v>704</v>
      </c>
      <c r="B466" s="344" t="s">
        <v>707</v>
      </c>
      <c r="C466" s="344" t="s">
        <v>703</v>
      </c>
      <c r="D466" s="344" t="s">
        <v>1353</v>
      </c>
      <c r="E466" s="93" t="s">
        <v>1676</v>
      </c>
      <c r="F466" s="134"/>
      <c r="G466" s="134"/>
      <c r="H466" s="165">
        <f t="shared" si="123"/>
        <v>0</v>
      </c>
      <c r="I466" s="134"/>
      <c r="J466" s="134"/>
      <c r="K466" s="165">
        <f t="shared" si="124"/>
        <v>0</v>
      </c>
      <c r="L466" s="134"/>
      <c r="M466" s="134"/>
      <c r="N466" s="370">
        <f t="shared" si="125"/>
        <v>0</v>
      </c>
      <c r="O466" s="33"/>
      <c r="P466" s="6"/>
    </row>
    <row r="467" spans="1:16" s="15" customFormat="1" ht="22.5" hidden="1" outlineLevel="4" x14ac:dyDescent="0.2">
      <c r="A467" s="344" t="s">
        <v>704</v>
      </c>
      <c r="B467" s="344" t="s">
        <v>707</v>
      </c>
      <c r="C467" s="344" t="s">
        <v>703</v>
      </c>
      <c r="D467" s="344" t="s">
        <v>1354</v>
      </c>
      <c r="E467" s="93" t="s">
        <v>1677</v>
      </c>
      <c r="F467" s="134"/>
      <c r="G467" s="134"/>
      <c r="H467" s="165">
        <f t="shared" si="123"/>
        <v>0</v>
      </c>
      <c r="I467" s="134"/>
      <c r="J467" s="134"/>
      <c r="K467" s="165">
        <f t="shared" si="124"/>
        <v>0</v>
      </c>
      <c r="L467" s="134"/>
      <c r="M467" s="134"/>
      <c r="N467" s="370">
        <f t="shared" si="125"/>
        <v>0</v>
      </c>
      <c r="O467" s="33"/>
      <c r="P467" s="6"/>
    </row>
    <row r="468" spans="1:16" s="15" customFormat="1" ht="22.5" hidden="1" outlineLevel="4" x14ac:dyDescent="0.2">
      <c r="A468" s="344" t="s">
        <v>704</v>
      </c>
      <c r="B468" s="344" t="s">
        <v>707</v>
      </c>
      <c r="C468" s="344" t="s">
        <v>703</v>
      </c>
      <c r="D468" s="344" t="s">
        <v>1355</v>
      </c>
      <c r="E468" s="93" t="s">
        <v>1678</v>
      </c>
      <c r="F468" s="134"/>
      <c r="G468" s="134"/>
      <c r="H468" s="165">
        <f t="shared" si="123"/>
        <v>0</v>
      </c>
      <c r="I468" s="134"/>
      <c r="J468" s="134"/>
      <c r="K468" s="165">
        <f t="shared" si="124"/>
        <v>0</v>
      </c>
      <c r="L468" s="134"/>
      <c r="M468" s="134"/>
      <c r="N468" s="370">
        <f t="shared" si="125"/>
        <v>0</v>
      </c>
      <c r="O468" s="33"/>
      <c r="P468" s="6"/>
    </row>
    <row r="469" spans="1:16" s="15" customFormat="1" ht="22.5" hidden="1" outlineLevel="4" x14ac:dyDescent="0.2">
      <c r="A469" s="344" t="s">
        <v>704</v>
      </c>
      <c r="B469" s="344" t="s">
        <v>707</v>
      </c>
      <c r="C469" s="344" t="s">
        <v>703</v>
      </c>
      <c r="D469" s="344" t="s">
        <v>1356</v>
      </c>
      <c r="E469" s="93" t="s">
        <v>1679</v>
      </c>
      <c r="F469" s="134"/>
      <c r="G469" s="134"/>
      <c r="H469" s="165">
        <f t="shared" si="123"/>
        <v>0</v>
      </c>
      <c r="I469" s="134"/>
      <c r="J469" s="134"/>
      <c r="K469" s="165">
        <f t="shared" si="124"/>
        <v>0</v>
      </c>
      <c r="L469" s="134"/>
      <c r="M469" s="134"/>
      <c r="N469" s="370">
        <f t="shared" si="125"/>
        <v>0</v>
      </c>
      <c r="O469" s="33"/>
      <c r="P469" s="6"/>
    </row>
    <row r="470" spans="1:16" s="15" customFormat="1" ht="22.5" hidden="1" outlineLevel="4" x14ac:dyDescent="0.2">
      <c r="A470" s="344" t="s">
        <v>704</v>
      </c>
      <c r="B470" s="344" t="s">
        <v>707</v>
      </c>
      <c r="C470" s="344" t="s">
        <v>703</v>
      </c>
      <c r="D470" s="344" t="s">
        <v>1357</v>
      </c>
      <c r="E470" s="93" t="s">
        <v>1680</v>
      </c>
      <c r="F470" s="134"/>
      <c r="G470" s="134"/>
      <c r="H470" s="165">
        <f t="shared" si="123"/>
        <v>0</v>
      </c>
      <c r="I470" s="134"/>
      <c r="J470" s="134"/>
      <c r="K470" s="165">
        <f t="shared" si="124"/>
        <v>0</v>
      </c>
      <c r="L470" s="134"/>
      <c r="M470" s="134"/>
      <c r="N470" s="370">
        <f t="shared" si="125"/>
        <v>0</v>
      </c>
      <c r="O470" s="33"/>
      <c r="P470" s="6"/>
    </row>
    <row r="471" spans="1:16" s="15" customFormat="1" ht="22.5" hidden="1" outlineLevel="4" x14ac:dyDescent="0.2">
      <c r="A471" s="344" t="s">
        <v>704</v>
      </c>
      <c r="B471" s="344" t="s">
        <v>707</v>
      </c>
      <c r="C471" s="344" t="s">
        <v>703</v>
      </c>
      <c r="D471" s="344" t="s">
        <v>1358</v>
      </c>
      <c r="E471" s="93" t="s">
        <v>1681</v>
      </c>
      <c r="F471" s="134"/>
      <c r="G471" s="134"/>
      <c r="H471" s="165">
        <f t="shared" ref="H471:H474" si="126">F471+G471</f>
        <v>0</v>
      </c>
      <c r="I471" s="134"/>
      <c r="J471" s="134"/>
      <c r="K471" s="165">
        <f t="shared" ref="K471:K474" si="127">I471+J471</f>
        <v>0</v>
      </c>
      <c r="L471" s="134"/>
      <c r="M471" s="134"/>
      <c r="N471" s="370">
        <f t="shared" ref="N471:N474" si="128">L471+M471</f>
        <v>0</v>
      </c>
      <c r="O471" s="33"/>
      <c r="P471" s="6"/>
    </row>
    <row r="472" spans="1:16" s="15" customFormat="1" ht="22.5" hidden="1" outlineLevel="4" x14ac:dyDescent="0.2">
      <c r="A472" s="344" t="s">
        <v>704</v>
      </c>
      <c r="B472" s="344" t="s">
        <v>707</v>
      </c>
      <c r="C472" s="344" t="s">
        <v>703</v>
      </c>
      <c r="D472" s="344" t="s">
        <v>1359</v>
      </c>
      <c r="E472" s="93" t="s">
        <v>1682</v>
      </c>
      <c r="F472" s="134"/>
      <c r="G472" s="134"/>
      <c r="H472" s="165">
        <f t="shared" si="126"/>
        <v>0</v>
      </c>
      <c r="I472" s="134"/>
      <c r="J472" s="134"/>
      <c r="K472" s="165">
        <f t="shared" si="127"/>
        <v>0</v>
      </c>
      <c r="L472" s="134"/>
      <c r="M472" s="134"/>
      <c r="N472" s="370">
        <f t="shared" si="128"/>
        <v>0</v>
      </c>
      <c r="O472" s="33"/>
      <c r="P472" s="6"/>
    </row>
    <row r="473" spans="1:16" s="15" customFormat="1" ht="22.5" hidden="1" outlineLevel="4" x14ac:dyDescent="0.2">
      <c r="A473" s="344" t="s">
        <v>704</v>
      </c>
      <c r="B473" s="344" t="s">
        <v>707</v>
      </c>
      <c r="C473" s="344" t="s">
        <v>703</v>
      </c>
      <c r="D473" s="344" t="s">
        <v>1360</v>
      </c>
      <c r="E473" s="93" t="s">
        <v>1683</v>
      </c>
      <c r="F473" s="134"/>
      <c r="G473" s="134"/>
      <c r="H473" s="165">
        <f t="shared" si="126"/>
        <v>0</v>
      </c>
      <c r="I473" s="134"/>
      <c r="J473" s="134"/>
      <c r="K473" s="165">
        <f t="shared" si="127"/>
        <v>0</v>
      </c>
      <c r="L473" s="134"/>
      <c r="M473" s="134"/>
      <c r="N473" s="370">
        <f t="shared" si="128"/>
        <v>0</v>
      </c>
      <c r="O473" s="33"/>
      <c r="P473" s="6"/>
    </row>
    <row r="474" spans="1:16" s="15" customFormat="1" ht="35.25" hidden="1" customHeight="1" outlineLevel="4" x14ac:dyDescent="0.2">
      <c r="A474" s="344" t="s">
        <v>704</v>
      </c>
      <c r="B474" s="344" t="s">
        <v>707</v>
      </c>
      <c r="C474" s="344" t="s">
        <v>703</v>
      </c>
      <c r="D474" s="344" t="s">
        <v>1361</v>
      </c>
      <c r="E474" s="93" t="s">
        <v>1684</v>
      </c>
      <c r="F474" s="134"/>
      <c r="G474" s="134"/>
      <c r="H474" s="165">
        <f t="shared" si="126"/>
        <v>0</v>
      </c>
      <c r="I474" s="134"/>
      <c r="J474" s="134"/>
      <c r="K474" s="165">
        <f t="shared" si="127"/>
        <v>0</v>
      </c>
      <c r="L474" s="134"/>
      <c r="M474" s="134"/>
      <c r="N474" s="370">
        <f t="shared" si="128"/>
        <v>0</v>
      </c>
      <c r="O474" s="33"/>
      <c r="P474" s="6"/>
    </row>
    <row r="475" spans="1:16" s="15" customFormat="1" hidden="1" outlineLevel="4" x14ac:dyDescent="0.2">
      <c r="A475" s="344" t="s">
        <v>704</v>
      </c>
      <c r="B475" s="344" t="s">
        <v>707</v>
      </c>
      <c r="C475" s="344" t="s">
        <v>703</v>
      </c>
      <c r="D475" s="344"/>
      <c r="E475" s="17"/>
      <c r="F475" s="134"/>
      <c r="G475" s="134"/>
      <c r="H475" s="165">
        <f t="shared" si="120"/>
        <v>0</v>
      </c>
      <c r="I475" s="134"/>
      <c r="J475" s="134"/>
      <c r="K475" s="165">
        <f t="shared" si="121"/>
        <v>0</v>
      </c>
      <c r="L475" s="134"/>
      <c r="M475" s="134"/>
      <c r="N475" s="370">
        <f t="shared" si="122"/>
        <v>0</v>
      </c>
      <c r="O475" s="33"/>
      <c r="P475" s="6"/>
    </row>
    <row r="476" spans="1:16" s="13" customFormat="1" ht="12" outlineLevel="2" collapsed="1" thickBot="1" x14ac:dyDescent="0.25">
      <c r="A476" s="341" t="s">
        <v>704</v>
      </c>
      <c r="B476" s="341" t="s">
        <v>707</v>
      </c>
      <c r="C476" s="341" t="s">
        <v>704</v>
      </c>
      <c r="D476" s="341"/>
      <c r="E476" s="92" t="s">
        <v>921</v>
      </c>
      <c r="F476" s="132">
        <f>SUM(F477:F489)</f>
        <v>0</v>
      </c>
      <c r="G476" s="132">
        <f t="shared" ref="G476:M476" si="129">SUM(G477:G489)</f>
        <v>0</v>
      </c>
      <c r="H476" s="132">
        <f>G476+F476</f>
        <v>0</v>
      </c>
      <c r="I476" s="132">
        <f t="shared" si="129"/>
        <v>0</v>
      </c>
      <c r="J476" s="132">
        <f t="shared" si="129"/>
        <v>0</v>
      </c>
      <c r="K476" s="132">
        <f>J476+I476</f>
        <v>0</v>
      </c>
      <c r="L476" s="132">
        <f t="shared" si="129"/>
        <v>0</v>
      </c>
      <c r="M476" s="132">
        <f t="shared" si="129"/>
        <v>0</v>
      </c>
      <c r="N476" s="136">
        <f t="shared" si="122"/>
        <v>0</v>
      </c>
      <c r="O476" s="40"/>
      <c r="P476" s="6"/>
    </row>
    <row r="477" spans="1:16" s="15" customFormat="1" ht="22.5" hidden="1" outlineLevel="4" x14ac:dyDescent="0.2">
      <c r="A477" s="344" t="s">
        <v>704</v>
      </c>
      <c r="B477" s="344" t="s">
        <v>707</v>
      </c>
      <c r="C477" s="344" t="s">
        <v>704</v>
      </c>
      <c r="D477" s="344" t="s">
        <v>1219</v>
      </c>
      <c r="E477" s="93" t="s">
        <v>1598</v>
      </c>
      <c r="F477" s="134"/>
      <c r="G477" s="134"/>
      <c r="H477" s="165">
        <f t="shared" si="120"/>
        <v>0</v>
      </c>
      <c r="I477" s="134"/>
      <c r="J477" s="134"/>
      <c r="K477" s="165">
        <f t="shared" si="121"/>
        <v>0</v>
      </c>
      <c r="L477" s="134"/>
      <c r="M477" s="134"/>
      <c r="N477" s="370">
        <f t="shared" si="122"/>
        <v>0</v>
      </c>
      <c r="O477" s="41"/>
      <c r="P477" s="6"/>
    </row>
    <row r="478" spans="1:16" s="15" customFormat="1" hidden="1" outlineLevel="4" x14ac:dyDescent="0.2">
      <c r="A478" s="344" t="s">
        <v>704</v>
      </c>
      <c r="B478" s="344" t="s">
        <v>707</v>
      </c>
      <c r="C478" s="344" t="s">
        <v>704</v>
      </c>
      <c r="D478" s="344" t="s">
        <v>1218</v>
      </c>
      <c r="E478" s="93" t="s">
        <v>1599</v>
      </c>
      <c r="F478" s="134"/>
      <c r="G478" s="134"/>
      <c r="H478" s="165">
        <f t="shared" si="120"/>
        <v>0</v>
      </c>
      <c r="I478" s="134"/>
      <c r="J478" s="134"/>
      <c r="K478" s="165">
        <f t="shared" si="121"/>
        <v>0</v>
      </c>
      <c r="L478" s="134"/>
      <c r="M478" s="134"/>
      <c r="N478" s="370">
        <f t="shared" si="122"/>
        <v>0</v>
      </c>
      <c r="O478" s="33"/>
      <c r="P478" s="6"/>
    </row>
    <row r="479" spans="1:16" s="15" customFormat="1" ht="22.5" hidden="1" outlineLevel="4" x14ac:dyDescent="0.2">
      <c r="A479" s="344" t="s">
        <v>704</v>
      </c>
      <c r="B479" s="344" t="s">
        <v>707</v>
      </c>
      <c r="C479" s="344" t="s">
        <v>704</v>
      </c>
      <c r="D479" s="344" t="s">
        <v>1220</v>
      </c>
      <c r="E479" s="93" t="s">
        <v>1600</v>
      </c>
      <c r="F479" s="134"/>
      <c r="G479" s="134"/>
      <c r="H479" s="165">
        <f t="shared" si="120"/>
        <v>0</v>
      </c>
      <c r="I479" s="134"/>
      <c r="J479" s="134"/>
      <c r="K479" s="165">
        <f t="shared" si="121"/>
        <v>0</v>
      </c>
      <c r="L479" s="134"/>
      <c r="M479" s="134"/>
      <c r="N479" s="370">
        <f t="shared" si="122"/>
        <v>0</v>
      </c>
      <c r="O479" s="33"/>
      <c r="P479" s="6"/>
    </row>
    <row r="480" spans="1:16" s="15" customFormat="1" ht="22.5" hidden="1" outlineLevel="4" x14ac:dyDescent="0.2">
      <c r="A480" s="344" t="s">
        <v>704</v>
      </c>
      <c r="B480" s="344" t="s">
        <v>707</v>
      </c>
      <c r="C480" s="344" t="s">
        <v>704</v>
      </c>
      <c r="D480" s="344" t="s">
        <v>1221</v>
      </c>
      <c r="E480" s="93" t="s">
        <v>1601</v>
      </c>
      <c r="F480" s="134"/>
      <c r="G480" s="134"/>
      <c r="H480" s="165">
        <f t="shared" si="120"/>
        <v>0</v>
      </c>
      <c r="I480" s="134"/>
      <c r="J480" s="134"/>
      <c r="K480" s="165">
        <f t="shared" si="121"/>
        <v>0</v>
      </c>
      <c r="L480" s="134"/>
      <c r="M480" s="134"/>
      <c r="N480" s="370">
        <f t="shared" si="122"/>
        <v>0</v>
      </c>
      <c r="O480" s="33"/>
      <c r="P480" s="6"/>
    </row>
    <row r="481" spans="1:16" s="15" customFormat="1" hidden="1" outlineLevel="4" x14ac:dyDescent="0.2">
      <c r="A481" s="344" t="s">
        <v>704</v>
      </c>
      <c r="B481" s="344" t="s">
        <v>707</v>
      </c>
      <c r="C481" s="344" t="s">
        <v>704</v>
      </c>
      <c r="D481" s="344" t="s">
        <v>1225</v>
      </c>
      <c r="E481" s="93" t="s">
        <v>1602</v>
      </c>
      <c r="F481" s="134"/>
      <c r="G481" s="134"/>
      <c r="H481" s="165">
        <f t="shared" si="120"/>
        <v>0</v>
      </c>
      <c r="I481" s="134"/>
      <c r="J481" s="134"/>
      <c r="K481" s="165">
        <f t="shared" si="121"/>
        <v>0</v>
      </c>
      <c r="L481" s="134"/>
      <c r="M481" s="134"/>
      <c r="N481" s="370">
        <f t="shared" si="122"/>
        <v>0</v>
      </c>
      <c r="O481" s="33"/>
      <c r="P481" s="6"/>
    </row>
    <row r="482" spans="1:16" s="15" customFormat="1" hidden="1" outlineLevel="4" x14ac:dyDescent="0.2">
      <c r="A482" s="344" t="s">
        <v>704</v>
      </c>
      <c r="B482" s="344" t="s">
        <v>707</v>
      </c>
      <c r="C482" s="344" t="s">
        <v>704</v>
      </c>
      <c r="D482" s="344" t="s">
        <v>1222</v>
      </c>
      <c r="E482" s="93" t="s">
        <v>1603</v>
      </c>
      <c r="F482" s="134"/>
      <c r="G482" s="134"/>
      <c r="H482" s="165">
        <f t="shared" si="120"/>
        <v>0</v>
      </c>
      <c r="I482" s="134"/>
      <c r="J482" s="134"/>
      <c r="K482" s="165">
        <f t="shared" si="121"/>
        <v>0</v>
      </c>
      <c r="L482" s="134"/>
      <c r="M482" s="134"/>
      <c r="N482" s="370">
        <f t="shared" si="122"/>
        <v>0</v>
      </c>
      <c r="O482" s="33"/>
      <c r="P482" s="6"/>
    </row>
    <row r="483" spans="1:16" s="15" customFormat="1" ht="22.5" hidden="1" customHeight="1" outlineLevel="4" x14ac:dyDescent="0.2">
      <c r="A483" s="344" t="s">
        <v>704</v>
      </c>
      <c r="B483" s="344" t="s">
        <v>707</v>
      </c>
      <c r="C483" s="344" t="s">
        <v>704</v>
      </c>
      <c r="D483" s="344" t="s">
        <v>1226</v>
      </c>
      <c r="E483" s="93" t="s">
        <v>1604</v>
      </c>
      <c r="F483" s="134"/>
      <c r="G483" s="134"/>
      <c r="H483" s="165">
        <f t="shared" si="120"/>
        <v>0</v>
      </c>
      <c r="I483" s="134"/>
      <c r="J483" s="134"/>
      <c r="K483" s="165">
        <f t="shared" si="121"/>
        <v>0</v>
      </c>
      <c r="L483" s="134"/>
      <c r="M483" s="134"/>
      <c r="N483" s="370">
        <f t="shared" si="122"/>
        <v>0</v>
      </c>
      <c r="O483" s="33"/>
      <c r="P483" s="6"/>
    </row>
    <row r="484" spans="1:16" s="15" customFormat="1" ht="22.5" hidden="1" outlineLevel="4" x14ac:dyDescent="0.2">
      <c r="A484" s="344" t="s">
        <v>704</v>
      </c>
      <c r="B484" s="344" t="s">
        <v>707</v>
      </c>
      <c r="C484" s="344" t="s">
        <v>704</v>
      </c>
      <c r="D484" s="344" t="s">
        <v>1227</v>
      </c>
      <c r="E484" s="93" t="s">
        <v>1605</v>
      </c>
      <c r="F484" s="134"/>
      <c r="G484" s="134"/>
      <c r="H484" s="165">
        <f t="shared" si="120"/>
        <v>0</v>
      </c>
      <c r="I484" s="134"/>
      <c r="J484" s="134"/>
      <c r="K484" s="165">
        <f t="shared" si="121"/>
        <v>0</v>
      </c>
      <c r="L484" s="134"/>
      <c r="M484" s="134"/>
      <c r="N484" s="370">
        <f t="shared" si="122"/>
        <v>0</v>
      </c>
      <c r="O484" s="33"/>
      <c r="P484" s="6"/>
    </row>
    <row r="485" spans="1:16" s="15" customFormat="1" hidden="1" outlineLevel="4" x14ac:dyDescent="0.2">
      <c r="A485" s="344" t="s">
        <v>704</v>
      </c>
      <c r="B485" s="344" t="s">
        <v>707</v>
      </c>
      <c r="C485" s="344" t="s">
        <v>704</v>
      </c>
      <c r="D485" s="344" t="s">
        <v>1228</v>
      </c>
      <c r="E485" s="93" t="s">
        <v>1606</v>
      </c>
      <c r="F485" s="134"/>
      <c r="G485" s="134"/>
      <c r="H485" s="165">
        <f t="shared" si="120"/>
        <v>0</v>
      </c>
      <c r="I485" s="134"/>
      <c r="J485" s="134"/>
      <c r="K485" s="165">
        <f t="shared" si="121"/>
        <v>0</v>
      </c>
      <c r="L485" s="134"/>
      <c r="M485" s="134"/>
      <c r="N485" s="370">
        <f t="shared" si="122"/>
        <v>0</v>
      </c>
      <c r="O485" s="33"/>
      <c r="P485" s="6"/>
    </row>
    <row r="486" spans="1:16" s="15" customFormat="1" hidden="1" outlineLevel="4" x14ac:dyDescent="0.2">
      <c r="A486" s="344" t="s">
        <v>704</v>
      </c>
      <c r="B486" s="344" t="s">
        <v>707</v>
      </c>
      <c r="C486" s="344" t="s">
        <v>704</v>
      </c>
      <c r="D486" s="344" t="s">
        <v>1224</v>
      </c>
      <c r="E486" s="93" t="s">
        <v>1607</v>
      </c>
      <c r="F486" s="134"/>
      <c r="G486" s="134"/>
      <c r="H486" s="165">
        <f t="shared" si="120"/>
        <v>0</v>
      </c>
      <c r="I486" s="134"/>
      <c r="J486" s="134"/>
      <c r="K486" s="165">
        <f t="shared" si="121"/>
        <v>0</v>
      </c>
      <c r="L486" s="134"/>
      <c r="M486" s="134"/>
      <c r="N486" s="370">
        <f t="shared" si="122"/>
        <v>0</v>
      </c>
      <c r="O486" s="33"/>
      <c r="P486" s="6"/>
    </row>
    <row r="487" spans="1:16" s="15" customFormat="1" ht="24" hidden="1" customHeight="1" outlineLevel="4" x14ac:dyDescent="0.2">
      <c r="A487" s="344" t="s">
        <v>704</v>
      </c>
      <c r="B487" s="344" t="s">
        <v>707</v>
      </c>
      <c r="C487" s="344" t="s">
        <v>704</v>
      </c>
      <c r="D487" s="344" t="s">
        <v>1296</v>
      </c>
      <c r="E487" s="93" t="s">
        <v>1608</v>
      </c>
      <c r="F487" s="134"/>
      <c r="G487" s="134"/>
      <c r="H487" s="165">
        <f t="shared" ref="H487" si="130">F487+G487</f>
        <v>0</v>
      </c>
      <c r="I487" s="134"/>
      <c r="J487" s="134"/>
      <c r="K487" s="165">
        <f t="shared" ref="K487" si="131">I487+J487</f>
        <v>0</v>
      </c>
      <c r="L487" s="134"/>
      <c r="M487" s="134"/>
      <c r="N487" s="370">
        <f t="shared" ref="N487" si="132">L487+M487</f>
        <v>0</v>
      </c>
      <c r="O487" s="33"/>
      <c r="P487" s="6"/>
    </row>
    <row r="488" spans="1:16" s="15" customFormat="1" ht="22.5" hidden="1" outlineLevel="4" x14ac:dyDescent="0.2">
      <c r="A488" s="344" t="s">
        <v>704</v>
      </c>
      <c r="B488" s="344" t="s">
        <v>707</v>
      </c>
      <c r="C488" s="344" t="s">
        <v>704</v>
      </c>
      <c r="D488" s="344" t="s">
        <v>1297</v>
      </c>
      <c r="E488" s="93" t="s">
        <v>1609</v>
      </c>
      <c r="F488" s="134"/>
      <c r="G488" s="134"/>
      <c r="H488" s="165">
        <f t="shared" ref="H488" si="133">F488+G488</f>
        <v>0</v>
      </c>
      <c r="I488" s="134"/>
      <c r="J488" s="134"/>
      <c r="K488" s="165">
        <f t="shared" ref="K488" si="134">I488+J488</f>
        <v>0</v>
      </c>
      <c r="L488" s="134"/>
      <c r="M488" s="134"/>
      <c r="N488" s="370">
        <f t="shared" ref="N488" si="135">L488+M488</f>
        <v>0</v>
      </c>
      <c r="O488" s="33"/>
      <c r="P488" s="6"/>
    </row>
    <row r="489" spans="1:16" s="15" customFormat="1" ht="12" hidden="1" outlineLevel="4" thickBot="1" x14ac:dyDescent="0.25">
      <c r="A489" s="344" t="s">
        <v>704</v>
      </c>
      <c r="B489" s="344" t="s">
        <v>707</v>
      </c>
      <c r="C489" s="344" t="s">
        <v>704</v>
      </c>
      <c r="D489" s="344"/>
      <c r="E489" s="17"/>
      <c r="F489" s="134"/>
      <c r="G489" s="134"/>
      <c r="H489" s="165">
        <f t="shared" si="120"/>
        <v>0</v>
      </c>
      <c r="I489" s="134"/>
      <c r="J489" s="134"/>
      <c r="K489" s="165">
        <f t="shared" si="121"/>
        <v>0</v>
      </c>
      <c r="L489" s="134"/>
      <c r="M489" s="134"/>
      <c r="N489" s="370">
        <f t="shared" si="122"/>
        <v>0</v>
      </c>
      <c r="O489" s="33"/>
      <c r="P489" s="6"/>
    </row>
    <row r="490" spans="1:16" s="21" customFormat="1" ht="12" outlineLevel="1" thickBot="1" x14ac:dyDescent="0.25">
      <c r="A490" s="334" t="s">
        <v>704</v>
      </c>
      <c r="B490" s="334" t="s">
        <v>708</v>
      </c>
      <c r="C490" s="334"/>
      <c r="D490" s="334"/>
      <c r="E490" s="91" t="s">
        <v>84</v>
      </c>
      <c r="F490" s="151"/>
      <c r="G490" s="151"/>
      <c r="H490" s="147">
        <f t="shared" si="120"/>
        <v>0</v>
      </c>
      <c r="I490" s="152"/>
      <c r="J490" s="152"/>
      <c r="K490" s="147">
        <f t="shared" si="121"/>
        <v>0</v>
      </c>
      <c r="L490" s="152"/>
      <c r="M490" s="152"/>
      <c r="N490" s="148">
        <f t="shared" si="122"/>
        <v>0</v>
      </c>
      <c r="O490" s="42"/>
      <c r="P490" s="6"/>
    </row>
    <row r="491" spans="1:16" ht="12" outlineLevel="1" collapsed="1" thickBot="1" x14ac:dyDescent="0.25">
      <c r="A491" s="346" t="s">
        <v>704</v>
      </c>
      <c r="B491" s="346" t="s">
        <v>709</v>
      </c>
      <c r="C491" s="346"/>
      <c r="D491" s="346"/>
      <c r="E491" s="91" t="s">
        <v>85</v>
      </c>
      <c r="F491" s="153">
        <f>F492</f>
        <v>0</v>
      </c>
      <c r="G491" s="153">
        <f t="shared" ref="G491:M491" si="136">G492</f>
        <v>0</v>
      </c>
      <c r="H491" s="153">
        <f t="shared" si="120"/>
        <v>0</v>
      </c>
      <c r="I491" s="153">
        <f t="shared" si="136"/>
        <v>0</v>
      </c>
      <c r="J491" s="153">
        <f t="shared" si="136"/>
        <v>0</v>
      </c>
      <c r="K491" s="153">
        <f t="shared" si="121"/>
        <v>0</v>
      </c>
      <c r="L491" s="153">
        <f t="shared" si="136"/>
        <v>0</v>
      </c>
      <c r="M491" s="153">
        <f t="shared" si="136"/>
        <v>0</v>
      </c>
      <c r="N491" s="154">
        <f t="shared" si="122"/>
        <v>0</v>
      </c>
      <c r="O491" s="43"/>
    </row>
    <row r="492" spans="1:16" ht="12" hidden="1" outlineLevel="2" collapsed="1" thickBot="1" x14ac:dyDescent="0.25">
      <c r="A492" s="347" t="s">
        <v>704</v>
      </c>
      <c r="B492" s="347" t="s">
        <v>709</v>
      </c>
      <c r="C492" s="347" t="s">
        <v>702</v>
      </c>
      <c r="D492" s="347"/>
      <c r="E492" s="92" t="s">
        <v>85</v>
      </c>
      <c r="F492" s="143">
        <f>SUM(F493:F509)</f>
        <v>0</v>
      </c>
      <c r="G492" s="143">
        <f t="shared" ref="G492:M492" si="137">SUM(G493:G509)</f>
        <v>0</v>
      </c>
      <c r="H492" s="143">
        <f>G492+F492</f>
        <v>0</v>
      </c>
      <c r="I492" s="143">
        <f t="shared" si="137"/>
        <v>0</v>
      </c>
      <c r="J492" s="143">
        <f t="shared" si="137"/>
        <v>0</v>
      </c>
      <c r="K492" s="143">
        <f>J492+I492</f>
        <v>0</v>
      </c>
      <c r="L492" s="143">
        <f t="shared" si="137"/>
        <v>0</v>
      </c>
      <c r="M492" s="143">
        <f t="shared" si="137"/>
        <v>0</v>
      </c>
      <c r="N492" s="155">
        <f t="shared" si="122"/>
        <v>0</v>
      </c>
      <c r="O492" s="31"/>
    </row>
    <row r="493" spans="1:16" s="15" customFormat="1" ht="22.5" hidden="1" outlineLevel="4" x14ac:dyDescent="0.2">
      <c r="A493" s="344" t="s">
        <v>704</v>
      </c>
      <c r="B493" s="344" t="s">
        <v>709</v>
      </c>
      <c r="C493" s="344" t="s">
        <v>702</v>
      </c>
      <c r="D493" s="344" t="s">
        <v>1219</v>
      </c>
      <c r="E493" s="93" t="s">
        <v>1610</v>
      </c>
      <c r="F493" s="134"/>
      <c r="G493" s="134"/>
      <c r="H493" s="165">
        <f t="shared" si="120"/>
        <v>0</v>
      </c>
      <c r="I493" s="134"/>
      <c r="J493" s="134"/>
      <c r="K493" s="165">
        <f t="shared" si="121"/>
        <v>0</v>
      </c>
      <c r="L493" s="134"/>
      <c r="M493" s="134"/>
      <c r="N493" s="370">
        <f t="shared" si="122"/>
        <v>0</v>
      </c>
      <c r="O493" s="33"/>
      <c r="P493" s="6"/>
    </row>
    <row r="494" spans="1:16" s="15" customFormat="1" ht="22.5" hidden="1" outlineLevel="4" x14ac:dyDescent="0.2">
      <c r="A494" s="344" t="s">
        <v>704</v>
      </c>
      <c r="B494" s="344" t="s">
        <v>709</v>
      </c>
      <c r="C494" s="344" t="s">
        <v>702</v>
      </c>
      <c r="D494" s="344" t="s">
        <v>1218</v>
      </c>
      <c r="E494" s="93" t="s">
        <v>237</v>
      </c>
      <c r="F494" s="134"/>
      <c r="G494" s="134"/>
      <c r="H494" s="165">
        <f t="shared" si="120"/>
        <v>0</v>
      </c>
      <c r="I494" s="134"/>
      <c r="J494" s="134"/>
      <c r="K494" s="165">
        <f t="shared" si="121"/>
        <v>0</v>
      </c>
      <c r="L494" s="134"/>
      <c r="M494" s="134"/>
      <c r="N494" s="370">
        <f t="shared" si="122"/>
        <v>0</v>
      </c>
      <c r="O494" s="33"/>
      <c r="P494" s="6"/>
    </row>
    <row r="495" spans="1:16" s="15" customFormat="1" ht="23.25" hidden="1" customHeight="1" outlineLevel="4" x14ac:dyDescent="0.2">
      <c r="A495" s="344" t="s">
        <v>704</v>
      </c>
      <c r="B495" s="344" t="s">
        <v>709</v>
      </c>
      <c r="C495" s="344" t="s">
        <v>702</v>
      </c>
      <c r="D495" s="344" t="s">
        <v>1220</v>
      </c>
      <c r="E495" s="93" t="s">
        <v>238</v>
      </c>
      <c r="F495" s="134"/>
      <c r="G495" s="134"/>
      <c r="H495" s="165">
        <f t="shared" si="120"/>
        <v>0</v>
      </c>
      <c r="I495" s="134"/>
      <c r="J495" s="134"/>
      <c r="K495" s="165">
        <f t="shared" si="121"/>
        <v>0</v>
      </c>
      <c r="L495" s="134"/>
      <c r="M495" s="134"/>
      <c r="N495" s="370">
        <f t="shared" si="122"/>
        <v>0</v>
      </c>
      <c r="O495" s="33"/>
      <c r="P495" s="6"/>
    </row>
    <row r="496" spans="1:16" s="15" customFormat="1" ht="22.5" hidden="1" outlineLevel="4" x14ac:dyDescent="0.2">
      <c r="A496" s="344" t="s">
        <v>704</v>
      </c>
      <c r="B496" s="344" t="s">
        <v>709</v>
      </c>
      <c r="C496" s="344" t="s">
        <v>702</v>
      </c>
      <c r="D496" s="344" t="s">
        <v>1221</v>
      </c>
      <c r="E496" s="93" t="s">
        <v>239</v>
      </c>
      <c r="F496" s="134"/>
      <c r="G496" s="134"/>
      <c r="H496" s="165">
        <f t="shared" si="120"/>
        <v>0</v>
      </c>
      <c r="I496" s="134"/>
      <c r="J496" s="134"/>
      <c r="K496" s="165">
        <f t="shared" si="121"/>
        <v>0</v>
      </c>
      <c r="L496" s="134"/>
      <c r="M496" s="134"/>
      <c r="N496" s="370">
        <f t="shared" si="122"/>
        <v>0</v>
      </c>
      <c r="O496" s="33"/>
      <c r="P496" s="6"/>
    </row>
    <row r="497" spans="1:16" s="15" customFormat="1" hidden="1" outlineLevel="4" x14ac:dyDescent="0.2">
      <c r="A497" s="344" t="s">
        <v>704</v>
      </c>
      <c r="B497" s="344" t="s">
        <v>709</v>
      </c>
      <c r="C497" s="344" t="s">
        <v>702</v>
      </c>
      <c r="D497" s="344" t="s">
        <v>1225</v>
      </c>
      <c r="E497" s="93" t="s">
        <v>240</v>
      </c>
      <c r="F497" s="134"/>
      <c r="G497" s="134"/>
      <c r="H497" s="165">
        <f t="shared" ref="H497:H505" si="138">F497+G497</f>
        <v>0</v>
      </c>
      <c r="I497" s="134"/>
      <c r="J497" s="134"/>
      <c r="K497" s="165">
        <f t="shared" ref="K497:K505" si="139">I497+J497</f>
        <v>0</v>
      </c>
      <c r="L497" s="134"/>
      <c r="M497" s="134"/>
      <c r="N497" s="370">
        <f t="shared" ref="N497:N505" si="140">L497+M497</f>
        <v>0</v>
      </c>
      <c r="O497" s="33"/>
      <c r="P497" s="6"/>
    </row>
    <row r="498" spans="1:16" s="15" customFormat="1" hidden="1" outlineLevel="4" x14ac:dyDescent="0.2">
      <c r="A498" s="344" t="s">
        <v>704</v>
      </c>
      <c r="B498" s="344" t="s">
        <v>709</v>
      </c>
      <c r="C498" s="344" t="s">
        <v>702</v>
      </c>
      <c r="D498" s="344" t="s">
        <v>1222</v>
      </c>
      <c r="E498" s="93" t="s">
        <v>1167</v>
      </c>
      <c r="F498" s="134"/>
      <c r="G498" s="134"/>
      <c r="H498" s="165">
        <f t="shared" si="138"/>
        <v>0</v>
      </c>
      <c r="I498" s="134"/>
      <c r="J498" s="134"/>
      <c r="K498" s="165">
        <f t="shared" si="139"/>
        <v>0</v>
      </c>
      <c r="L498" s="134"/>
      <c r="M498" s="134"/>
      <c r="N498" s="370">
        <f t="shared" si="140"/>
        <v>0</v>
      </c>
      <c r="O498" s="33"/>
      <c r="P498" s="6"/>
    </row>
    <row r="499" spans="1:16" s="15" customFormat="1" hidden="1" outlineLevel="4" x14ac:dyDescent="0.2">
      <c r="A499" s="344" t="s">
        <v>704</v>
      </c>
      <c r="B499" s="344" t="s">
        <v>709</v>
      </c>
      <c r="C499" s="344" t="s">
        <v>702</v>
      </c>
      <c r="D499" s="344" t="s">
        <v>1226</v>
      </c>
      <c r="E499" s="93" t="s">
        <v>1168</v>
      </c>
      <c r="F499" s="134"/>
      <c r="G499" s="134"/>
      <c r="H499" s="165">
        <f t="shared" si="138"/>
        <v>0</v>
      </c>
      <c r="I499" s="134"/>
      <c r="J499" s="134"/>
      <c r="K499" s="165">
        <f t="shared" si="139"/>
        <v>0</v>
      </c>
      <c r="L499" s="134"/>
      <c r="M499" s="134"/>
      <c r="N499" s="370">
        <f t="shared" si="140"/>
        <v>0</v>
      </c>
      <c r="O499" s="33"/>
      <c r="P499" s="6"/>
    </row>
    <row r="500" spans="1:16" s="15" customFormat="1" hidden="1" outlineLevel="4" x14ac:dyDescent="0.2">
      <c r="A500" s="344" t="s">
        <v>704</v>
      </c>
      <c r="B500" s="344" t="s">
        <v>709</v>
      </c>
      <c r="C500" s="344" t="s">
        <v>702</v>
      </c>
      <c r="D500" s="344" t="s">
        <v>1227</v>
      </c>
      <c r="E500" s="93" t="s">
        <v>1169</v>
      </c>
      <c r="F500" s="134"/>
      <c r="G500" s="134"/>
      <c r="H500" s="165">
        <f t="shared" ref="H500:H501" si="141">F500+G500</f>
        <v>0</v>
      </c>
      <c r="I500" s="134"/>
      <c r="J500" s="134"/>
      <c r="K500" s="165">
        <f t="shared" ref="K500:K501" si="142">I500+J500</f>
        <v>0</v>
      </c>
      <c r="L500" s="134"/>
      <c r="M500" s="134"/>
      <c r="N500" s="370">
        <f t="shared" ref="N500:N501" si="143">L500+M500</f>
        <v>0</v>
      </c>
      <c r="O500" s="33"/>
      <c r="P500" s="6"/>
    </row>
    <row r="501" spans="1:16" s="15" customFormat="1" hidden="1" outlineLevel="4" x14ac:dyDescent="0.2">
      <c r="A501" s="344" t="s">
        <v>704</v>
      </c>
      <c r="B501" s="344" t="s">
        <v>709</v>
      </c>
      <c r="C501" s="344" t="s">
        <v>702</v>
      </c>
      <c r="D501" s="344" t="s">
        <v>1228</v>
      </c>
      <c r="E501" s="93" t="s">
        <v>1170</v>
      </c>
      <c r="F501" s="134"/>
      <c r="G501" s="134"/>
      <c r="H501" s="165">
        <f t="shared" si="141"/>
        <v>0</v>
      </c>
      <c r="I501" s="134"/>
      <c r="J501" s="134"/>
      <c r="K501" s="165">
        <f t="shared" si="142"/>
        <v>0</v>
      </c>
      <c r="L501" s="134"/>
      <c r="M501" s="134"/>
      <c r="N501" s="370">
        <f t="shared" si="143"/>
        <v>0</v>
      </c>
      <c r="O501" s="33"/>
      <c r="P501" s="6"/>
    </row>
    <row r="502" spans="1:16" s="15" customFormat="1" hidden="1" outlineLevel="4" x14ac:dyDescent="0.2">
      <c r="A502" s="344" t="s">
        <v>704</v>
      </c>
      <c r="B502" s="344" t="s">
        <v>709</v>
      </c>
      <c r="C502" s="344" t="s">
        <v>702</v>
      </c>
      <c r="D502" s="344" t="s">
        <v>1224</v>
      </c>
      <c r="E502" s="93" t="s">
        <v>1611</v>
      </c>
      <c r="F502" s="134"/>
      <c r="G502" s="134"/>
      <c r="H502" s="165">
        <f t="shared" si="138"/>
        <v>0</v>
      </c>
      <c r="I502" s="134"/>
      <c r="J502" s="134"/>
      <c r="K502" s="165">
        <f t="shared" si="139"/>
        <v>0</v>
      </c>
      <c r="L502" s="134"/>
      <c r="M502" s="134"/>
      <c r="N502" s="370">
        <f t="shared" si="140"/>
        <v>0</v>
      </c>
      <c r="O502" s="33"/>
      <c r="P502" s="6"/>
    </row>
    <row r="503" spans="1:16" s="15" customFormat="1" ht="33.75" hidden="1" customHeight="1" outlineLevel="4" x14ac:dyDescent="0.2">
      <c r="A503" s="344" t="s">
        <v>704</v>
      </c>
      <c r="B503" s="344" t="s">
        <v>709</v>
      </c>
      <c r="C503" s="344" t="s">
        <v>702</v>
      </c>
      <c r="D503" s="344" t="s">
        <v>1296</v>
      </c>
      <c r="E503" s="93" t="s">
        <v>1643</v>
      </c>
      <c r="F503" s="134"/>
      <c r="G503" s="134"/>
      <c r="H503" s="165">
        <f t="shared" si="138"/>
        <v>0</v>
      </c>
      <c r="I503" s="134"/>
      <c r="J503" s="134"/>
      <c r="K503" s="165">
        <f t="shared" si="139"/>
        <v>0</v>
      </c>
      <c r="L503" s="134"/>
      <c r="M503" s="134"/>
      <c r="N503" s="370">
        <f t="shared" si="140"/>
        <v>0</v>
      </c>
      <c r="O503" s="33"/>
      <c r="P503" s="6"/>
    </row>
    <row r="504" spans="1:16" s="15" customFormat="1" ht="22.5" hidden="1" outlineLevel="4" x14ac:dyDescent="0.2">
      <c r="A504" s="344" t="s">
        <v>704</v>
      </c>
      <c r="B504" s="344" t="s">
        <v>709</v>
      </c>
      <c r="C504" s="344" t="s">
        <v>702</v>
      </c>
      <c r="D504" s="344" t="s">
        <v>1297</v>
      </c>
      <c r="E504" s="93" t="s">
        <v>1632</v>
      </c>
      <c r="F504" s="134"/>
      <c r="G504" s="134"/>
      <c r="H504" s="165">
        <f t="shared" si="138"/>
        <v>0</v>
      </c>
      <c r="I504" s="134"/>
      <c r="J504" s="134"/>
      <c r="K504" s="165">
        <f t="shared" si="139"/>
        <v>0</v>
      </c>
      <c r="L504" s="134"/>
      <c r="M504" s="134"/>
      <c r="N504" s="370">
        <f t="shared" si="140"/>
        <v>0</v>
      </c>
      <c r="O504" s="33"/>
      <c r="P504" s="6"/>
    </row>
    <row r="505" spans="1:16" s="15" customFormat="1" ht="22.5" hidden="1" outlineLevel="4" x14ac:dyDescent="0.2">
      <c r="A505" s="344" t="s">
        <v>704</v>
      </c>
      <c r="B505" s="344" t="s">
        <v>709</v>
      </c>
      <c r="C505" s="344" t="s">
        <v>702</v>
      </c>
      <c r="D505" s="344" t="s">
        <v>1298</v>
      </c>
      <c r="E505" s="93" t="s">
        <v>1644</v>
      </c>
      <c r="F505" s="134"/>
      <c r="G505" s="134"/>
      <c r="H505" s="165">
        <f t="shared" si="138"/>
        <v>0</v>
      </c>
      <c r="I505" s="134"/>
      <c r="J505" s="134"/>
      <c r="K505" s="165">
        <f t="shared" si="139"/>
        <v>0</v>
      </c>
      <c r="L505" s="134"/>
      <c r="M505" s="134"/>
      <c r="N505" s="370">
        <f t="shared" si="140"/>
        <v>0</v>
      </c>
      <c r="O505" s="33"/>
      <c r="P505" s="6"/>
    </row>
    <row r="506" spans="1:16" s="15" customFormat="1" ht="22.5" hidden="1" outlineLevel="4" x14ac:dyDescent="0.2">
      <c r="A506" s="344" t="s">
        <v>704</v>
      </c>
      <c r="B506" s="344" t="s">
        <v>709</v>
      </c>
      <c r="C506" s="344" t="s">
        <v>702</v>
      </c>
      <c r="D506" s="344" t="s">
        <v>1299</v>
      </c>
      <c r="E506" s="93" t="s">
        <v>189</v>
      </c>
      <c r="F506" s="134"/>
      <c r="G506" s="134"/>
      <c r="H506" s="165">
        <f t="shared" ref="H506:H507" si="144">F506+G506</f>
        <v>0</v>
      </c>
      <c r="I506" s="134"/>
      <c r="J506" s="134"/>
      <c r="K506" s="165">
        <f t="shared" ref="K506:K507" si="145">I506+J506</f>
        <v>0</v>
      </c>
      <c r="L506" s="134"/>
      <c r="M506" s="134"/>
      <c r="N506" s="370">
        <f t="shared" ref="N506:N507" si="146">L506+M506</f>
        <v>0</v>
      </c>
      <c r="O506" s="33"/>
      <c r="P506" s="6"/>
    </row>
    <row r="507" spans="1:16" s="15" customFormat="1" hidden="1" outlineLevel="4" x14ac:dyDescent="0.2">
      <c r="A507" s="344" t="s">
        <v>704</v>
      </c>
      <c r="B507" s="344" t="s">
        <v>709</v>
      </c>
      <c r="C507" s="344" t="s">
        <v>702</v>
      </c>
      <c r="D507" s="344" t="s">
        <v>1300</v>
      </c>
      <c r="E507" s="93" t="s">
        <v>1620</v>
      </c>
      <c r="F507" s="134"/>
      <c r="G507" s="134"/>
      <c r="H507" s="165">
        <f t="shared" si="144"/>
        <v>0</v>
      </c>
      <c r="I507" s="134"/>
      <c r="J507" s="134"/>
      <c r="K507" s="165">
        <f t="shared" si="145"/>
        <v>0</v>
      </c>
      <c r="L507" s="134"/>
      <c r="M507" s="134"/>
      <c r="N507" s="370">
        <f t="shared" si="146"/>
        <v>0</v>
      </c>
      <c r="O507" s="33"/>
      <c r="P507" s="6"/>
    </row>
    <row r="508" spans="1:16" s="15" customFormat="1" ht="22.5" hidden="1" outlineLevel="4" x14ac:dyDescent="0.2">
      <c r="A508" s="344" t="s">
        <v>704</v>
      </c>
      <c r="B508" s="344" t="s">
        <v>709</v>
      </c>
      <c r="C508" s="344" t="s">
        <v>702</v>
      </c>
      <c r="D508" s="344" t="s">
        <v>1301</v>
      </c>
      <c r="E508" s="93" t="s">
        <v>1645</v>
      </c>
      <c r="F508" s="134"/>
      <c r="G508" s="134"/>
      <c r="H508" s="165">
        <f t="shared" ref="H508" si="147">F508+G508</f>
        <v>0</v>
      </c>
      <c r="I508" s="134"/>
      <c r="J508" s="134"/>
      <c r="K508" s="165">
        <f t="shared" ref="K508" si="148">I508+J508</f>
        <v>0</v>
      </c>
      <c r="L508" s="134"/>
      <c r="M508" s="134"/>
      <c r="N508" s="370">
        <f t="shared" ref="N508" si="149">L508+M508</f>
        <v>0</v>
      </c>
      <c r="O508" s="33"/>
      <c r="P508" s="6"/>
    </row>
    <row r="509" spans="1:16" s="15" customFormat="1" ht="12" hidden="1" outlineLevel="4" thickBot="1" x14ac:dyDescent="0.25">
      <c r="A509" s="344" t="s">
        <v>704</v>
      </c>
      <c r="B509" s="344" t="s">
        <v>709</v>
      </c>
      <c r="C509" s="344" t="s">
        <v>702</v>
      </c>
      <c r="D509" s="344"/>
      <c r="E509" s="17"/>
      <c r="F509" s="134"/>
      <c r="G509" s="134"/>
      <c r="H509" s="165">
        <f t="shared" si="120"/>
        <v>0</v>
      </c>
      <c r="I509" s="134"/>
      <c r="J509" s="134"/>
      <c r="K509" s="165">
        <f t="shared" si="121"/>
        <v>0</v>
      </c>
      <c r="L509" s="134"/>
      <c r="M509" s="134"/>
      <c r="N509" s="370">
        <f t="shared" si="122"/>
        <v>0</v>
      </c>
      <c r="O509" s="33"/>
      <c r="P509" s="6"/>
    </row>
    <row r="510" spans="1:16" ht="12" outlineLevel="1" thickBot="1" x14ac:dyDescent="0.25">
      <c r="A510" s="334" t="s">
        <v>704</v>
      </c>
      <c r="B510" s="334" t="s">
        <v>711</v>
      </c>
      <c r="C510" s="334"/>
      <c r="D510" s="334"/>
      <c r="E510" s="91" t="s">
        <v>86</v>
      </c>
      <c r="F510" s="151"/>
      <c r="G510" s="151"/>
      <c r="H510" s="147">
        <f t="shared" si="120"/>
        <v>0</v>
      </c>
      <c r="I510" s="152"/>
      <c r="J510" s="152"/>
      <c r="K510" s="147">
        <f t="shared" si="121"/>
        <v>0</v>
      </c>
      <c r="L510" s="152"/>
      <c r="M510" s="152"/>
      <c r="N510" s="148">
        <f t="shared" si="122"/>
        <v>0</v>
      </c>
      <c r="O510" s="42"/>
    </row>
    <row r="511" spans="1:16" ht="12" outlineLevel="1" collapsed="1" thickBot="1" x14ac:dyDescent="0.25">
      <c r="A511" s="334" t="s">
        <v>704</v>
      </c>
      <c r="B511" s="334" t="s">
        <v>715</v>
      </c>
      <c r="C511" s="334"/>
      <c r="D511" s="334"/>
      <c r="E511" s="91" t="s">
        <v>87</v>
      </c>
      <c r="F511" s="147">
        <f>F512</f>
        <v>0</v>
      </c>
      <c r="G511" s="147">
        <f t="shared" ref="G511:M511" si="150">G512</f>
        <v>0</v>
      </c>
      <c r="H511" s="147">
        <f t="shared" si="120"/>
        <v>0</v>
      </c>
      <c r="I511" s="147">
        <f t="shared" si="150"/>
        <v>0</v>
      </c>
      <c r="J511" s="147">
        <f t="shared" si="150"/>
        <v>0</v>
      </c>
      <c r="K511" s="147">
        <f t="shared" si="121"/>
        <v>0</v>
      </c>
      <c r="L511" s="147">
        <f t="shared" si="150"/>
        <v>0</v>
      </c>
      <c r="M511" s="147">
        <f t="shared" si="150"/>
        <v>0</v>
      </c>
      <c r="N511" s="148">
        <f t="shared" si="122"/>
        <v>0</v>
      </c>
      <c r="O511" s="42"/>
    </row>
    <row r="512" spans="1:16" ht="12" hidden="1" outlineLevel="2" collapsed="1" thickBot="1" x14ac:dyDescent="0.25">
      <c r="A512" s="347" t="s">
        <v>704</v>
      </c>
      <c r="B512" s="347" t="s">
        <v>715</v>
      </c>
      <c r="C512" s="347" t="s">
        <v>702</v>
      </c>
      <c r="D512" s="347"/>
      <c r="E512" s="92" t="s">
        <v>87</v>
      </c>
      <c r="F512" s="143">
        <f>SUM(F513:F515)</f>
        <v>0</v>
      </c>
      <c r="G512" s="143">
        <f t="shared" ref="G512:M512" si="151">SUM(G513:G515)</f>
        <v>0</v>
      </c>
      <c r="H512" s="143">
        <f>G512+F512</f>
        <v>0</v>
      </c>
      <c r="I512" s="143">
        <f t="shared" si="151"/>
        <v>0</v>
      </c>
      <c r="J512" s="143">
        <f t="shared" si="151"/>
        <v>0</v>
      </c>
      <c r="K512" s="143">
        <f>J512+I512</f>
        <v>0</v>
      </c>
      <c r="L512" s="143">
        <f t="shared" si="151"/>
        <v>0</v>
      </c>
      <c r="M512" s="143">
        <f t="shared" si="151"/>
        <v>0</v>
      </c>
      <c r="N512" s="155">
        <f t="shared" si="122"/>
        <v>0</v>
      </c>
      <c r="O512" s="31"/>
    </row>
    <row r="513" spans="1:16" s="15" customFormat="1" hidden="1" outlineLevel="4" x14ac:dyDescent="0.2">
      <c r="A513" s="344" t="s">
        <v>704</v>
      </c>
      <c r="B513" s="344" t="s">
        <v>715</v>
      </c>
      <c r="C513" s="344" t="s">
        <v>702</v>
      </c>
      <c r="D513" s="344" t="s">
        <v>1219</v>
      </c>
      <c r="E513" s="93" t="s">
        <v>241</v>
      </c>
      <c r="F513" s="134"/>
      <c r="G513" s="134"/>
      <c r="H513" s="165">
        <f t="shared" si="120"/>
        <v>0</v>
      </c>
      <c r="I513" s="134"/>
      <c r="J513" s="134"/>
      <c r="K513" s="165">
        <f t="shared" si="121"/>
        <v>0</v>
      </c>
      <c r="L513" s="134"/>
      <c r="M513" s="134"/>
      <c r="N513" s="370">
        <f t="shared" si="122"/>
        <v>0</v>
      </c>
      <c r="O513" s="33"/>
      <c r="P513" s="6"/>
    </row>
    <row r="514" spans="1:16" s="15" customFormat="1" hidden="1" outlineLevel="4" x14ac:dyDescent="0.2">
      <c r="A514" s="344" t="s">
        <v>704</v>
      </c>
      <c r="B514" s="344" t="s">
        <v>715</v>
      </c>
      <c r="C514" s="344" t="s">
        <v>702</v>
      </c>
      <c r="D514" s="344" t="s">
        <v>1218</v>
      </c>
      <c r="E514" s="93" t="s">
        <v>242</v>
      </c>
      <c r="F514" s="134"/>
      <c r="G514" s="134"/>
      <c r="H514" s="165">
        <f t="shared" ref="H514" si="152">F514+G514</f>
        <v>0</v>
      </c>
      <c r="I514" s="134"/>
      <c r="J514" s="134"/>
      <c r="K514" s="165">
        <f t="shared" ref="K514" si="153">I514+J514</f>
        <v>0</v>
      </c>
      <c r="L514" s="134"/>
      <c r="M514" s="134"/>
      <c r="N514" s="370">
        <f t="shared" ref="N514" si="154">L514+M514</f>
        <v>0</v>
      </c>
      <c r="O514" s="33"/>
      <c r="P514" s="6"/>
    </row>
    <row r="515" spans="1:16" s="15" customFormat="1" ht="12" hidden="1" outlineLevel="4" thickBot="1" x14ac:dyDescent="0.25">
      <c r="A515" s="344" t="s">
        <v>704</v>
      </c>
      <c r="B515" s="344" t="s">
        <v>715</v>
      </c>
      <c r="C515" s="344" t="s">
        <v>702</v>
      </c>
      <c r="D515" s="344"/>
      <c r="E515" s="17"/>
      <c r="F515" s="134"/>
      <c r="G515" s="134"/>
      <c r="H515" s="165">
        <f t="shared" si="120"/>
        <v>0</v>
      </c>
      <c r="I515" s="134"/>
      <c r="J515" s="134"/>
      <c r="K515" s="165">
        <f t="shared" si="121"/>
        <v>0</v>
      </c>
      <c r="L515" s="134"/>
      <c r="M515" s="134"/>
      <c r="N515" s="370">
        <f t="shared" si="122"/>
        <v>0</v>
      </c>
      <c r="O515" s="33"/>
      <c r="P515" s="6"/>
    </row>
    <row r="516" spans="1:16" ht="12" outlineLevel="1" thickBot="1" x14ac:dyDescent="0.25">
      <c r="A516" s="334" t="s">
        <v>704</v>
      </c>
      <c r="B516" s="334" t="s">
        <v>716</v>
      </c>
      <c r="C516" s="334"/>
      <c r="D516" s="334"/>
      <c r="E516" s="91" t="s">
        <v>88</v>
      </c>
      <c r="F516" s="151"/>
      <c r="G516" s="151"/>
      <c r="H516" s="147">
        <f t="shared" si="120"/>
        <v>0</v>
      </c>
      <c r="I516" s="152"/>
      <c r="J516" s="152"/>
      <c r="K516" s="147">
        <f t="shared" si="121"/>
        <v>0</v>
      </c>
      <c r="L516" s="152"/>
      <c r="M516" s="152"/>
      <c r="N516" s="148">
        <f t="shared" si="122"/>
        <v>0</v>
      </c>
      <c r="O516" s="42"/>
    </row>
    <row r="517" spans="1:16" ht="12" outlineLevel="1" collapsed="1" thickBot="1" x14ac:dyDescent="0.25">
      <c r="A517" s="348" t="s">
        <v>704</v>
      </c>
      <c r="B517" s="355" t="s">
        <v>717</v>
      </c>
      <c r="C517" s="348"/>
      <c r="D517" s="348"/>
      <c r="E517" s="95" t="s">
        <v>89</v>
      </c>
      <c r="F517" s="131">
        <f>F518+F522</f>
        <v>0</v>
      </c>
      <c r="G517" s="131">
        <f>G518+G522</f>
        <v>0</v>
      </c>
      <c r="H517" s="131">
        <f t="shared" si="120"/>
        <v>0</v>
      </c>
      <c r="I517" s="131">
        <f>I518+I522</f>
        <v>0</v>
      </c>
      <c r="J517" s="131">
        <f>J518+J522</f>
        <v>0</v>
      </c>
      <c r="K517" s="131">
        <f t="shared" si="121"/>
        <v>0</v>
      </c>
      <c r="L517" s="131">
        <f>L518+L522</f>
        <v>0</v>
      </c>
      <c r="M517" s="131">
        <f>M518+M522</f>
        <v>0</v>
      </c>
      <c r="N517" s="150">
        <f t="shared" si="122"/>
        <v>0</v>
      </c>
      <c r="O517" s="42"/>
    </row>
    <row r="518" spans="1:16" hidden="1" outlineLevel="2" collapsed="1" x14ac:dyDescent="0.2">
      <c r="A518" s="341" t="s">
        <v>704</v>
      </c>
      <c r="B518" s="341" t="s">
        <v>717</v>
      </c>
      <c r="C518" s="341" t="s">
        <v>702</v>
      </c>
      <c r="D518" s="341"/>
      <c r="E518" s="92" t="s">
        <v>922</v>
      </c>
      <c r="F518" s="132">
        <f>SUM(F519:F521)</f>
        <v>0</v>
      </c>
      <c r="G518" s="132">
        <f t="shared" ref="G518:M518" si="155">SUM(G519:G521)</f>
        <v>0</v>
      </c>
      <c r="H518" s="132">
        <f>G518+F518</f>
        <v>0</v>
      </c>
      <c r="I518" s="132">
        <f t="shared" si="155"/>
        <v>0</v>
      </c>
      <c r="J518" s="132">
        <f t="shared" si="155"/>
        <v>0</v>
      </c>
      <c r="K518" s="132">
        <f>J518+I518</f>
        <v>0</v>
      </c>
      <c r="L518" s="132">
        <f t="shared" si="155"/>
        <v>0</v>
      </c>
      <c r="M518" s="132">
        <f t="shared" si="155"/>
        <v>0</v>
      </c>
      <c r="N518" s="149">
        <f t="shared" si="122"/>
        <v>0</v>
      </c>
      <c r="O518" s="316"/>
    </row>
    <row r="519" spans="1:16" s="15" customFormat="1" hidden="1" outlineLevel="4" x14ac:dyDescent="0.2">
      <c r="A519" s="344" t="s">
        <v>704</v>
      </c>
      <c r="B519" s="344" t="s">
        <v>717</v>
      </c>
      <c r="C519" s="344" t="s">
        <v>702</v>
      </c>
      <c r="D519" s="344" t="s">
        <v>1219</v>
      </c>
      <c r="E519" s="93" t="s">
        <v>924</v>
      </c>
      <c r="F519" s="134"/>
      <c r="G519" s="134"/>
      <c r="H519" s="165">
        <f t="shared" si="120"/>
        <v>0</v>
      </c>
      <c r="I519" s="134"/>
      <c r="J519" s="134"/>
      <c r="K519" s="165">
        <f t="shared" si="121"/>
        <v>0</v>
      </c>
      <c r="L519" s="134"/>
      <c r="M519" s="134"/>
      <c r="N519" s="374">
        <f t="shared" si="122"/>
        <v>0</v>
      </c>
      <c r="O519" s="317"/>
      <c r="P519" s="6"/>
    </row>
    <row r="520" spans="1:16" s="15" customFormat="1" hidden="1" outlineLevel="4" x14ac:dyDescent="0.2">
      <c r="A520" s="344" t="s">
        <v>704</v>
      </c>
      <c r="B520" s="344" t="s">
        <v>717</v>
      </c>
      <c r="C520" s="344" t="s">
        <v>702</v>
      </c>
      <c r="D520" s="344" t="s">
        <v>1218</v>
      </c>
      <c r="E520" s="93" t="s">
        <v>925</v>
      </c>
      <c r="F520" s="134"/>
      <c r="G520" s="134"/>
      <c r="H520" s="165">
        <f t="shared" si="120"/>
        <v>0</v>
      </c>
      <c r="I520" s="134"/>
      <c r="J520" s="134"/>
      <c r="K520" s="165">
        <f t="shared" si="121"/>
        <v>0</v>
      </c>
      <c r="L520" s="134"/>
      <c r="M520" s="134"/>
      <c r="N520" s="375">
        <f t="shared" si="122"/>
        <v>0</v>
      </c>
      <c r="O520" s="33"/>
      <c r="P520" s="6"/>
    </row>
    <row r="521" spans="1:16" s="15" customFormat="1" hidden="1" outlineLevel="4" x14ac:dyDescent="0.2">
      <c r="A521" s="344" t="s">
        <v>704</v>
      </c>
      <c r="B521" s="344" t="s">
        <v>717</v>
      </c>
      <c r="C521" s="344" t="s">
        <v>702</v>
      </c>
      <c r="D521" s="344" t="s">
        <v>1220</v>
      </c>
      <c r="E521" s="190" t="s">
        <v>926</v>
      </c>
      <c r="F521" s="134"/>
      <c r="G521" s="134"/>
      <c r="H521" s="165">
        <f t="shared" si="120"/>
        <v>0</v>
      </c>
      <c r="I521" s="134"/>
      <c r="J521" s="134"/>
      <c r="K521" s="165">
        <f t="shared" si="121"/>
        <v>0</v>
      </c>
      <c r="L521" s="134"/>
      <c r="M521" s="134"/>
      <c r="N521" s="370">
        <f t="shared" si="122"/>
        <v>0</v>
      </c>
      <c r="O521" s="33"/>
      <c r="P521" s="6"/>
    </row>
    <row r="522" spans="1:16" ht="12" hidden="1" outlineLevel="2" collapsed="1" thickBot="1" x14ac:dyDescent="0.25">
      <c r="A522" s="341" t="s">
        <v>704</v>
      </c>
      <c r="B522" s="341" t="s">
        <v>717</v>
      </c>
      <c r="C522" s="341" t="s">
        <v>703</v>
      </c>
      <c r="D522" s="341"/>
      <c r="E522" s="92" t="s">
        <v>923</v>
      </c>
      <c r="F522" s="132">
        <f>SUM(F523:F524)</f>
        <v>0</v>
      </c>
      <c r="G522" s="132">
        <f>SUM(G523:G524)</f>
        <v>0</v>
      </c>
      <c r="H522" s="132">
        <f t="shared" ref="H522:H523" si="156">F522+G522</f>
        <v>0</v>
      </c>
      <c r="I522" s="132">
        <f>SUM(I523:I524)</f>
        <v>0</v>
      </c>
      <c r="J522" s="132">
        <f>SUM(J523:J524)</f>
        <v>0</v>
      </c>
      <c r="K522" s="132">
        <f t="shared" ref="K522:K523" si="157">I522+J522</f>
        <v>0</v>
      </c>
      <c r="L522" s="132">
        <f>SUM(L523:L524)</f>
        <v>0</v>
      </c>
      <c r="M522" s="132">
        <f>SUM(M523:M524)</f>
        <v>0</v>
      </c>
      <c r="N522" s="149">
        <f t="shared" ref="N522:N523" si="158">L522+M522</f>
        <v>0</v>
      </c>
      <c r="O522" s="318"/>
      <c r="P522" s="129"/>
    </row>
    <row r="523" spans="1:16" s="15" customFormat="1" ht="22.5" hidden="1" outlineLevel="4" x14ac:dyDescent="0.2">
      <c r="A523" s="344" t="s">
        <v>704</v>
      </c>
      <c r="B523" s="344" t="s">
        <v>717</v>
      </c>
      <c r="C523" s="344" t="s">
        <v>703</v>
      </c>
      <c r="D523" s="344" t="s">
        <v>1219</v>
      </c>
      <c r="E523" s="93" t="s">
        <v>243</v>
      </c>
      <c r="F523" s="134"/>
      <c r="G523" s="134"/>
      <c r="H523" s="165">
        <f t="shared" si="156"/>
        <v>0</v>
      </c>
      <c r="I523" s="134"/>
      <c r="J523" s="134"/>
      <c r="K523" s="165">
        <f t="shared" si="157"/>
        <v>0</v>
      </c>
      <c r="L523" s="134"/>
      <c r="M523" s="134"/>
      <c r="N523" s="370">
        <f t="shared" si="158"/>
        <v>0</v>
      </c>
      <c r="O523" s="317"/>
      <c r="P523" s="6"/>
    </row>
    <row r="524" spans="1:16" s="15" customFormat="1" ht="12" hidden="1" outlineLevel="4" thickBot="1" x14ac:dyDescent="0.25">
      <c r="A524" s="344" t="s">
        <v>704</v>
      </c>
      <c r="B524" s="344" t="s">
        <v>717</v>
      </c>
      <c r="C524" s="344" t="s">
        <v>703</v>
      </c>
      <c r="D524" s="344"/>
      <c r="E524" s="17"/>
      <c r="F524" s="134"/>
      <c r="G524" s="134"/>
      <c r="H524" s="165">
        <f t="shared" ref="H524" si="159">F524+G524</f>
        <v>0</v>
      </c>
      <c r="I524" s="134"/>
      <c r="J524" s="134"/>
      <c r="K524" s="165">
        <f t="shared" ref="K524" si="160">I524+J524</f>
        <v>0</v>
      </c>
      <c r="L524" s="134"/>
      <c r="M524" s="134"/>
      <c r="N524" s="370">
        <f t="shared" ref="N524" si="161">L524+M524</f>
        <v>0</v>
      </c>
      <c r="O524" s="315"/>
      <c r="P524" s="6"/>
    </row>
    <row r="525" spans="1:16" ht="12.75" outlineLevel="1" collapsed="1" thickTop="1" thickBot="1" x14ac:dyDescent="0.25">
      <c r="A525" s="334" t="s">
        <v>704</v>
      </c>
      <c r="B525" s="334" t="s">
        <v>719</v>
      </c>
      <c r="C525" s="334"/>
      <c r="D525" s="334"/>
      <c r="E525" s="91" t="s">
        <v>90</v>
      </c>
      <c r="F525" s="147">
        <f>F526+F532+F535+F541+F544+F551+F554</f>
        <v>0</v>
      </c>
      <c r="G525" s="147">
        <f>G526+G532+G535+G541+G544+G551+G554</f>
        <v>0</v>
      </c>
      <c r="H525" s="147">
        <f>F525+G525</f>
        <v>0</v>
      </c>
      <c r="I525" s="147">
        <f>I526+I532+I535+I541+I544+I551+I554</f>
        <v>0</v>
      </c>
      <c r="J525" s="147">
        <f>J526+J532+J535+J541+J544+J551+J554</f>
        <v>0</v>
      </c>
      <c r="K525" s="147">
        <f>I525+J525</f>
        <v>0</v>
      </c>
      <c r="L525" s="147">
        <f>L526+L532+L535+L541+L544+L551+L554</f>
        <v>0</v>
      </c>
      <c r="M525" s="147">
        <f>M526+M532+M535+M541+M544+M551+M554</f>
        <v>0</v>
      </c>
      <c r="N525" s="382">
        <f>L525+M525</f>
        <v>0</v>
      </c>
      <c r="O525" s="178"/>
    </row>
    <row r="526" spans="1:16" hidden="1" outlineLevel="2" collapsed="1" x14ac:dyDescent="0.2">
      <c r="A526" s="347" t="s">
        <v>704</v>
      </c>
      <c r="B526" s="347" t="s">
        <v>719</v>
      </c>
      <c r="C526" s="347" t="s">
        <v>702</v>
      </c>
      <c r="D526" s="347"/>
      <c r="E526" s="193" t="s">
        <v>927</v>
      </c>
      <c r="F526" s="143">
        <f>SUM(F527:F531)</f>
        <v>0</v>
      </c>
      <c r="G526" s="143">
        <f>SUM(G527:G531)</f>
        <v>0</v>
      </c>
      <c r="H526" s="143">
        <f>F526+G526</f>
        <v>0</v>
      </c>
      <c r="I526" s="143">
        <f>SUM(I527:I531)</f>
        <v>0</v>
      </c>
      <c r="J526" s="143">
        <f>SUM(J527:J531)</f>
        <v>0</v>
      </c>
      <c r="K526" s="143">
        <f>J526+I526</f>
        <v>0</v>
      </c>
      <c r="L526" s="143">
        <f>SUM(L527:L531)</f>
        <v>0</v>
      </c>
      <c r="M526" s="143">
        <f>SUM(M527:M531)</f>
        <v>0</v>
      </c>
      <c r="N526" s="155">
        <f t="shared" si="122"/>
        <v>0</v>
      </c>
      <c r="O526" s="31"/>
    </row>
    <row r="527" spans="1:16" s="15" customFormat="1" hidden="1" outlineLevel="4" x14ac:dyDescent="0.2">
      <c r="A527" s="344" t="s">
        <v>704</v>
      </c>
      <c r="B527" s="344" t="s">
        <v>719</v>
      </c>
      <c r="C527" s="344" t="s">
        <v>702</v>
      </c>
      <c r="D527" s="344" t="s">
        <v>1219</v>
      </c>
      <c r="E527" s="93" t="s">
        <v>1612</v>
      </c>
      <c r="F527" s="134"/>
      <c r="G527" s="134"/>
      <c r="H527" s="165">
        <f t="shared" si="120"/>
        <v>0</v>
      </c>
      <c r="I527" s="164"/>
      <c r="J527" s="164"/>
      <c r="K527" s="165">
        <f t="shared" si="121"/>
        <v>0</v>
      </c>
      <c r="L527" s="164"/>
      <c r="M527" s="164"/>
      <c r="N527" s="370">
        <f t="shared" si="122"/>
        <v>0</v>
      </c>
      <c r="O527" s="33"/>
      <c r="P527" s="6"/>
    </row>
    <row r="528" spans="1:16" s="15" customFormat="1" hidden="1" outlineLevel="4" x14ac:dyDescent="0.2">
      <c r="A528" s="344" t="s">
        <v>704</v>
      </c>
      <c r="B528" s="344" t="s">
        <v>719</v>
      </c>
      <c r="C528" s="344" t="s">
        <v>702</v>
      </c>
      <c r="D528" s="344" t="s">
        <v>1218</v>
      </c>
      <c r="E528" s="93" t="s">
        <v>1613</v>
      </c>
      <c r="F528" s="134"/>
      <c r="G528" s="134"/>
      <c r="H528" s="165">
        <f t="shared" si="120"/>
        <v>0</v>
      </c>
      <c r="I528" s="134"/>
      <c r="J528" s="134"/>
      <c r="K528" s="165">
        <f t="shared" si="121"/>
        <v>0</v>
      </c>
      <c r="L528" s="134"/>
      <c r="M528" s="134"/>
      <c r="N528" s="370">
        <f t="shared" si="122"/>
        <v>0</v>
      </c>
      <c r="O528" s="33"/>
      <c r="P528" s="6"/>
    </row>
    <row r="529" spans="1:16" s="15" customFormat="1" hidden="1" outlineLevel="4" x14ac:dyDescent="0.2">
      <c r="A529" s="344" t="s">
        <v>704</v>
      </c>
      <c r="B529" s="344" t="s">
        <v>719</v>
      </c>
      <c r="C529" s="344" t="s">
        <v>702</v>
      </c>
      <c r="D529" s="344" t="s">
        <v>1220</v>
      </c>
      <c r="E529" s="93" t="s">
        <v>1614</v>
      </c>
      <c r="F529" s="134"/>
      <c r="G529" s="134"/>
      <c r="H529" s="165">
        <f t="shared" si="120"/>
        <v>0</v>
      </c>
      <c r="I529" s="134"/>
      <c r="J529" s="134"/>
      <c r="K529" s="165">
        <f t="shared" si="121"/>
        <v>0</v>
      </c>
      <c r="L529" s="134"/>
      <c r="M529" s="134"/>
      <c r="N529" s="370">
        <f t="shared" si="122"/>
        <v>0</v>
      </c>
      <c r="O529" s="33"/>
      <c r="P529" s="6"/>
    </row>
    <row r="530" spans="1:16" s="15" customFormat="1" ht="34.5" hidden="1" customHeight="1" outlineLevel="4" x14ac:dyDescent="0.2">
      <c r="A530" s="344" t="s">
        <v>704</v>
      </c>
      <c r="B530" s="344" t="s">
        <v>719</v>
      </c>
      <c r="C530" s="344" t="s">
        <v>702</v>
      </c>
      <c r="D530" s="344" t="s">
        <v>1221</v>
      </c>
      <c r="E530" s="93" t="s">
        <v>244</v>
      </c>
      <c r="F530" s="134"/>
      <c r="G530" s="134"/>
      <c r="H530" s="165">
        <f t="shared" si="120"/>
        <v>0</v>
      </c>
      <c r="I530" s="134"/>
      <c r="J530" s="134"/>
      <c r="K530" s="165">
        <f t="shared" si="121"/>
        <v>0</v>
      </c>
      <c r="L530" s="134"/>
      <c r="M530" s="134"/>
      <c r="N530" s="370">
        <f t="shared" si="122"/>
        <v>0</v>
      </c>
      <c r="O530" s="33"/>
      <c r="P530" s="6"/>
    </row>
    <row r="531" spans="1:16" s="15" customFormat="1" hidden="1" outlineLevel="4" x14ac:dyDescent="0.2">
      <c r="A531" s="344" t="s">
        <v>704</v>
      </c>
      <c r="B531" s="344" t="s">
        <v>719</v>
      </c>
      <c r="C531" s="344" t="s">
        <v>702</v>
      </c>
      <c r="D531" s="344"/>
      <c r="E531" s="17"/>
      <c r="F531" s="134"/>
      <c r="G531" s="134"/>
      <c r="H531" s="165">
        <f t="shared" si="120"/>
        <v>0</v>
      </c>
      <c r="I531" s="134"/>
      <c r="J531" s="134"/>
      <c r="K531" s="165">
        <f t="shared" si="121"/>
        <v>0</v>
      </c>
      <c r="L531" s="134"/>
      <c r="M531" s="134"/>
      <c r="N531" s="370">
        <f t="shared" si="122"/>
        <v>0</v>
      </c>
      <c r="O531" s="33"/>
      <c r="P531" s="6"/>
    </row>
    <row r="532" spans="1:16" hidden="1" outlineLevel="2" collapsed="1" x14ac:dyDescent="0.2">
      <c r="A532" s="341" t="s">
        <v>704</v>
      </c>
      <c r="B532" s="341" t="s">
        <v>719</v>
      </c>
      <c r="C532" s="341" t="s">
        <v>703</v>
      </c>
      <c r="D532" s="341"/>
      <c r="E532" s="92" t="s">
        <v>928</v>
      </c>
      <c r="F532" s="132">
        <f>SUM(F533:F534)</f>
        <v>0</v>
      </c>
      <c r="G532" s="132">
        <f>SUM(G533:G534)</f>
        <v>0</v>
      </c>
      <c r="H532" s="132">
        <f t="shared" si="120"/>
        <v>0</v>
      </c>
      <c r="I532" s="132">
        <f>SUM(I533:I534)</f>
        <v>0</v>
      </c>
      <c r="J532" s="132">
        <f>SUM(J533:J534)</f>
        <v>0</v>
      </c>
      <c r="K532" s="132">
        <f t="shared" si="121"/>
        <v>0</v>
      </c>
      <c r="L532" s="132">
        <f>SUM(L533:L534)</f>
        <v>0</v>
      </c>
      <c r="M532" s="132">
        <f>SUM(M533:M534)</f>
        <v>0</v>
      </c>
      <c r="N532" s="149">
        <f t="shared" si="122"/>
        <v>0</v>
      </c>
      <c r="O532" s="318"/>
      <c r="P532" s="129"/>
    </row>
    <row r="533" spans="1:16" s="15" customFormat="1" ht="22.5" hidden="1" outlineLevel="4" x14ac:dyDescent="0.2">
      <c r="A533" s="344" t="s">
        <v>704</v>
      </c>
      <c r="B533" s="344" t="s">
        <v>719</v>
      </c>
      <c r="C533" s="344" t="s">
        <v>703</v>
      </c>
      <c r="D533" s="344" t="s">
        <v>1219</v>
      </c>
      <c r="E533" s="93" t="s">
        <v>1615</v>
      </c>
      <c r="F533" s="134"/>
      <c r="G533" s="134"/>
      <c r="H533" s="165">
        <f t="shared" ref="H533" si="162">F533+G533</f>
        <v>0</v>
      </c>
      <c r="I533" s="134"/>
      <c r="J533" s="134"/>
      <c r="K533" s="165">
        <f t="shared" ref="K533" si="163">I533+J533</f>
        <v>0</v>
      </c>
      <c r="L533" s="134"/>
      <c r="M533" s="134"/>
      <c r="N533" s="370">
        <f t="shared" ref="N533" si="164">L533+M533</f>
        <v>0</v>
      </c>
      <c r="O533" s="317"/>
      <c r="P533" s="6"/>
    </row>
    <row r="534" spans="1:16" s="15" customFormat="1" hidden="1" outlineLevel="4" x14ac:dyDescent="0.2">
      <c r="A534" s="344" t="s">
        <v>704</v>
      </c>
      <c r="B534" s="344" t="s">
        <v>719</v>
      </c>
      <c r="C534" s="344" t="s">
        <v>703</v>
      </c>
      <c r="D534" s="344"/>
      <c r="E534" s="17"/>
      <c r="F534" s="134"/>
      <c r="G534" s="134"/>
      <c r="H534" s="165">
        <f t="shared" si="120"/>
        <v>0</v>
      </c>
      <c r="I534" s="134"/>
      <c r="J534" s="134"/>
      <c r="K534" s="165">
        <f t="shared" si="121"/>
        <v>0</v>
      </c>
      <c r="L534" s="134"/>
      <c r="M534" s="134"/>
      <c r="N534" s="370">
        <f t="shared" si="122"/>
        <v>0</v>
      </c>
      <c r="O534" s="313"/>
      <c r="P534" s="6"/>
    </row>
    <row r="535" spans="1:16" ht="24.75" hidden="1" customHeight="1" outlineLevel="2" collapsed="1" x14ac:dyDescent="0.2">
      <c r="A535" s="323" t="s">
        <v>704</v>
      </c>
      <c r="B535" s="323" t="s">
        <v>719</v>
      </c>
      <c r="C535" s="323" t="s">
        <v>704</v>
      </c>
      <c r="D535" s="323"/>
      <c r="E535" s="92" t="s">
        <v>929</v>
      </c>
      <c r="F535" s="132">
        <f>SUM(F536:F540)</f>
        <v>0</v>
      </c>
      <c r="G535" s="132">
        <f t="shared" ref="G535:M535" si="165">SUM(G536:G540)</f>
        <v>0</v>
      </c>
      <c r="H535" s="132">
        <f>G535+F535</f>
        <v>0</v>
      </c>
      <c r="I535" s="132">
        <f t="shared" si="165"/>
        <v>0</v>
      </c>
      <c r="J535" s="132">
        <f t="shared" si="165"/>
        <v>0</v>
      </c>
      <c r="K535" s="132">
        <f>J535+I535</f>
        <v>0</v>
      </c>
      <c r="L535" s="132">
        <f t="shared" si="165"/>
        <v>0</v>
      </c>
      <c r="M535" s="132">
        <f t="shared" si="165"/>
        <v>0</v>
      </c>
      <c r="N535" s="149">
        <f t="shared" si="122"/>
        <v>0</v>
      </c>
      <c r="O535" s="184"/>
      <c r="P535" s="129"/>
    </row>
    <row r="536" spans="1:16" s="15" customFormat="1" hidden="1" outlineLevel="4" x14ac:dyDescent="0.2">
      <c r="A536" s="344" t="s">
        <v>704</v>
      </c>
      <c r="B536" s="344" t="s">
        <v>719</v>
      </c>
      <c r="C536" s="344" t="s">
        <v>704</v>
      </c>
      <c r="D536" s="344" t="s">
        <v>1219</v>
      </c>
      <c r="E536" s="93" t="s">
        <v>1616</v>
      </c>
      <c r="F536" s="134"/>
      <c r="G536" s="134"/>
      <c r="H536" s="165">
        <f t="shared" si="120"/>
        <v>0</v>
      </c>
      <c r="I536" s="134"/>
      <c r="J536" s="134"/>
      <c r="K536" s="165">
        <f t="shared" si="121"/>
        <v>0</v>
      </c>
      <c r="L536" s="134"/>
      <c r="M536" s="134"/>
      <c r="N536" s="370">
        <f t="shared" si="122"/>
        <v>0</v>
      </c>
      <c r="O536" s="317"/>
      <c r="P536" s="6"/>
    </row>
    <row r="537" spans="1:16" s="15" customFormat="1" ht="36.75" hidden="1" customHeight="1" outlineLevel="4" x14ac:dyDescent="0.2">
      <c r="A537" s="344" t="s">
        <v>704</v>
      </c>
      <c r="B537" s="344" t="s">
        <v>719</v>
      </c>
      <c r="C537" s="344" t="s">
        <v>704</v>
      </c>
      <c r="D537" s="344" t="s">
        <v>1218</v>
      </c>
      <c r="E537" s="93" t="s">
        <v>1617</v>
      </c>
      <c r="F537" s="134"/>
      <c r="G537" s="134"/>
      <c r="H537" s="165">
        <f t="shared" si="120"/>
        <v>0</v>
      </c>
      <c r="I537" s="134"/>
      <c r="J537" s="134"/>
      <c r="K537" s="165">
        <f t="shared" si="121"/>
        <v>0</v>
      </c>
      <c r="L537" s="134"/>
      <c r="M537" s="134"/>
      <c r="N537" s="370">
        <f t="shared" si="122"/>
        <v>0</v>
      </c>
      <c r="O537" s="33"/>
      <c r="P537" s="6"/>
    </row>
    <row r="538" spans="1:16" s="15" customFormat="1" ht="33.75" hidden="1" outlineLevel="4" x14ac:dyDescent="0.2">
      <c r="A538" s="344" t="s">
        <v>704</v>
      </c>
      <c r="B538" s="344" t="s">
        <v>719</v>
      </c>
      <c r="C538" s="344" t="s">
        <v>704</v>
      </c>
      <c r="D538" s="344" t="s">
        <v>1220</v>
      </c>
      <c r="E538" s="93" t="s">
        <v>1618</v>
      </c>
      <c r="F538" s="134"/>
      <c r="G538" s="134"/>
      <c r="H538" s="165">
        <f t="shared" ref="H538:H539" si="166">F538+G538</f>
        <v>0</v>
      </c>
      <c r="I538" s="134"/>
      <c r="J538" s="134"/>
      <c r="K538" s="165">
        <f t="shared" ref="K538:K539" si="167">I538+J538</f>
        <v>0</v>
      </c>
      <c r="L538" s="134"/>
      <c r="M538" s="134"/>
      <c r="N538" s="370">
        <f t="shared" ref="N538:N539" si="168">L538+M538</f>
        <v>0</v>
      </c>
      <c r="O538" s="33"/>
      <c r="P538" s="6"/>
    </row>
    <row r="539" spans="1:16" s="15" customFormat="1" hidden="1" outlineLevel="4" x14ac:dyDescent="0.2">
      <c r="A539" s="344" t="s">
        <v>704</v>
      </c>
      <c r="B539" s="344" t="s">
        <v>719</v>
      </c>
      <c r="C539" s="344" t="s">
        <v>704</v>
      </c>
      <c r="D539" s="344" t="s">
        <v>1221</v>
      </c>
      <c r="E539" s="93" t="s">
        <v>1619</v>
      </c>
      <c r="F539" s="134"/>
      <c r="G539" s="134"/>
      <c r="H539" s="165">
        <f t="shared" si="166"/>
        <v>0</v>
      </c>
      <c r="I539" s="134"/>
      <c r="J539" s="134"/>
      <c r="K539" s="165">
        <f t="shared" si="167"/>
        <v>0</v>
      </c>
      <c r="L539" s="134"/>
      <c r="M539" s="134"/>
      <c r="N539" s="370">
        <f t="shared" si="168"/>
        <v>0</v>
      </c>
      <c r="O539" s="33"/>
      <c r="P539" s="6"/>
    </row>
    <row r="540" spans="1:16" s="15" customFormat="1" hidden="1" outlineLevel="4" x14ac:dyDescent="0.2">
      <c r="A540" s="344" t="s">
        <v>704</v>
      </c>
      <c r="B540" s="344" t="s">
        <v>719</v>
      </c>
      <c r="C540" s="344" t="s">
        <v>704</v>
      </c>
      <c r="D540" s="344"/>
      <c r="E540" s="17"/>
      <c r="F540" s="134"/>
      <c r="G540" s="134"/>
      <c r="H540" s="165">
        <f t="shared" ref="H540:H622" si="169">F540+G540</f>
        <v>0</v>
      </c>
      <c r="I540" s="134"/>
      <c r="J540" s="134"/>
      <c r="K540" s="165">
        <f t="shared" ref="K540:K622" si="170">I540+J540</f>
        <v>0</v>
      </c>
      <c r="L540" s="134"/>
      <c r="M540" s="134"/>
      <c r="N540" s="370">
        <f t="shared" ref="N540:N622" si="171">L540+M540</f>
        <v>0</v>
      </c>
      <c r="O540" s="33"/>
      <c r="P540" s="6"/>
    </row>
    <row r="541" spans="1:16" hidden="1" outlineLevel="2" collapsed="1" x14ac:dyDescent="0.2">
      <c r="A541" s="341" t="s">
        <v>704</v>
      </c>
      <c r="B541" s="341" t="s">
        <v>719</v>
      </c>
      <c r="C541" s="341" t="s">
        <v>708</v>
      </c>
      <c r="D541" s="341"/>
      <c r="E541" s="92" t="s">
        <v>930</v>
      </c>
      <c r="F541" s="132">
        <f>SUM(F542:F543)</f>
        <v>0</v>
      </c>
      <c r="G541" s="132">
        <f>SUM(G542:G543)</f>
        <v>0</v>
      </c>
      <c r="H541" s="132">
        <f>G541+F541</f>
        <v>0</v>
      </c>
      <c r="I541" s="132">
        <f>SUM(I542:I543)</f>
        <v>0</v>
      </c>
      <c r="J541" s="132">
        <f>SUM(J542:J543)</f>
        <v>0</v>
      </c>
      <c r="K541" s="132">
        <f>J541+I541</f>
        <v>0</v>
      </c>
      <c r="L541" s="132">
        <f>SUM(L542:L543)</f>
        <v>0</v>
      </c>
      <c r="M541" s="132">
        <f>SUM(M542:M543)</f>
        <v>0</v>
      </c>
      <c r="N541" s="149">
        <f t="shared" ref="N541:N542" si="172">L541+M541</f>
        <v>0</v>
      </c>
      <c r="O541" s="184"/>
      <c r="P541" s="129"/>
    </row>
    <row r="542" spans="1:16" s="15" customFormat="1" hidden="1" outlineLevel="4" x14ac:dyDescent="0.2">
      <c r="A542" s="344" t="s">
        <v>704</v>
      </c>
      <c r="B542" s="344" t="s">
        <v>719</v>
      </c>
      <c r="C542" s="344" t="s">
        <v>708</v>
      </c>
      <c r="D542" s="344" t="s">
        <v>1219</v>
      </c>
      <c r="E542" s="93" t="s">
        <v>1621</v>
      </c>
      <c r="F542" s="134"/>
      <c r="G542" s="134"/>
      <c r="H542" s="165">
        <f t="shared" ref="H542" si="173">F542+G542</f>
        <v>0</v>
      </c>
      <c r="I542" s="134"/>
      <c r="J542" s="134"/>
      <c r="K542" s="165">
        <f t="shared" ref="K542" si="174">I542+J542</f>
        <v>0</v>
      </c>
      <c r="L542" s="134"/>
      <c r="M542" s="134"/>
      <c r="N542" s="370">
        <f t="shared" si="172"/>
        <v>0</v>
      </c>
      <c r="O542" s="317"/>
      <c r="P542" s="6"/>
    </row>
    <row r="543" spans="1:16" s="15" customFormat="1" hidden="1" outlineLevel="4" x14ac:dyDescent="0.2">
      <c r="A543" s="344" t="s">
        <v>704</v>
      </c>
      <c r="B543" s="344" t="s">
        <v>719</v>
      </c>
      <c r="C543" s="344" t="s">
        <v>708</v>
      </c>
      <c r="D543" s="344"/>
      <c r="E543" s="17"/>
      <c r="F543" s="134"/>
      <c r="G543" s="134"/>
      <c r="H543" s="165">
        <f t="shared" si="169"/>
        <v>0</v>
      </c>
      <c r="I543" s="134"/>
      <c r="J543" s="134"/>
      <c r="K543" s="165">
        <f t="shared" si="170"/>
        <v>0</v>
      </c>
      <c r="L543" s="134"/>
      <c r="M543" s="134"/>
      <c r="N543" s="370">
        <f t="shared" si="171"/>
        <v>0</v>
      </c>
      <c r="O543" s="313"/>
      <c r="P543" s="6"/>
    </row>
    <row r="544" spans="1:16" hidden="1" outlineLevel="2" collapsed="1" x14ac:dyDescent="0.2">
      <c r="A544" s="341" t="s">
        <v>704</v>
      </c>
      <c r="B544" s="341" t="s">
        <v>719</v>
      </c>
      <c r="C544" s="341" t="s">
        <v>709</v>
      </c>
      <c r="D544" s="341"/>
      <c r="E544" s="92" t="s">
        <v>931</v>
      </c>
      <c r="F544" s="132">
        <f>SUM(F545:F550)</f>
        <v>0</v>
      </c>
      <c r="G544" s="132">
        <f t="shared" ref="G544:M544" si="175">SUM(G545:G550)</f>
        <v>0</v>
      </c>
      <c r="H544" s="132">
        <f>G544+F544</f>
        <v>0</v>
      </c>
      <c r="I544" s="132">
        <f t="shared" si="175"/>
        <v>0</v>
      </c>
      <c r="J544" s="132">
        <f t="shared" si="175"/>
        <v>0</v>
      </c>
      <c r="K544" s="132">
        <f>J544+I544</f>
        <v>0</v>
      </c>
      <c r="L544" s="132">
        <f t="shared" si="175"/>
        <v>0</v>
      </c>
      <c r="M544" s="132">
        <f t="shared" si="175"/>
        <v>0</v>
      </c>
      <c r="N544" s="149">
        <f t="shared" si="171"/>
        <v>0</v>
      </c>
      <c r="O544" s="184"/>
      <c r="P544" s="129"/>
    </row>
    <row r="545" spans="1:16" s="15" customFormat="1" hidden="1" outlineLevel="4" x14ac:dyDescent="0.2">
      <c r="A545" s="344" t="s">
        <v>704</v>
      </c>
      <c r="B545" s="344" t="s">
        <v>719</v>
      </c>
      <c r="C545" s="344" t="s">
        <v>709</v>
      </c>
      <c r="D545" s="344" t="s">
        <v>1219</v>
      </c>
      <c r="E545" s="93" t="s">
        <v>1622</v>
      </c>
      <c r="F545" s="134"/>
      <c r="G545" s="134"/>
      <c r="H545" s="165">
        <f t="shared" si="169"/>
        <v>0</v>
      </c>
      <c r="I545" s="134"/>
      <c r="J545" s="134"/>
      <c r="K545" s="165">
        <f t="shared" si="170"/>
        <v>0</v>
      </c>
      <c r="L545" s="134"/>
      <c r="M545" s="134"/>
      <c r="N545" s="370">
        <f t="shared" si="171"/>
        <v>0</v>
      </c>
      <c r="O545" s="317"/>
      <c r="P545" s="6"/>
    </row>
    <row r="546" spans="1:16" s="15" customFormat="1" ht="22.5" hidden="1" outlineLevel="4" x14ac:dyDescent="0.2">
      <c r="A546" s="344" t="s">
        <v>704</v>
      </c>
      <c r="B546" s="344" t="s">
        <v>719</v>
      </c>
      <c r="C546" s="344" t="s">
        <v>709</v>
      </c>
      <c r="D546" s="344" t="s">
        <v>1218</v>
      </c>
      <c r="E546" s="93" t="s">
        <v>1623</v>
      </c>
      <c r="F546" s="134"/>
      <c r="G546" s="134"/>
      <c r="H546" s="165">
        <f t="shared" si="169"/>
        <v>0</v>
      </c>
      <c r="I546" s="134"/>
      <c r="J546" s="134"/>
      <c r="K546" s="165">
        <f t="shared" si="170"/>
        <v>0</v>
      </c>
      <c r="L546" s="134"/>
      <c r="M546" s="134"/>
      <c r="N546" s="370">
        <f t="shared" si="171"/>
        <v>0</v>
      </c>
      <c r="O546" s="38"/>
      <c r="P546" s="6"/>
    </row>
    <row r="547" spans="1:16" s="15" customFormat="1" ht="33.75" hidden="1" outlineLevel="4" x14ac:dyDescent="0.2">
      <c r="A547" s="344" t="s">
        <v>704</v>
      </c>
      <c r="B547" s="344" t="s">
        <v>719</v>
      </c>
      <c r="C547" s="344" t="s">
        <v>709</v>
      </c>
      <c r="D547" s="344" t="s">
        <v>1220</v>
      </c>
      <c r="E547" s="93" t="s">
        <v>1624</v>
      </c>
      <c r="F547" s="134"/>
      <c r="G547" s="134"/>
      <c r="H547" s="165">
        <f t="shared" si="169"/>
        <v>0</v>
      </c>
      <c r="I547" s="134"/>
      <c r="J547" s="134"/>
      <c r="K547" s="165">
        <f t="shared" si="170"/>
        <v>0</v>
      </c>
      <c r="L547" s="134"/>
      <c r="M547" s="134"/>
      <c r="N547" s="370">
        <f t="shared" si="171"/>
        <v>0</v>
      </c>
      <c r="O547" s="38"/>
      <c r="P547" s="6"/>
    </row>
    <row r="548" spans="1:16" s="15" customFormat="1" ht="22.5" hidden="1" outlineLevel="4" x14ac:dyDescent="0.2">
      <c r="A548" s="344" t="s">
        <v>704</v>
      </c>
      <c r="B548" s="344" t="s">
        <v>719</v>
      </c>
      <c r="C548" s="344" t="s">
        <v>709</v>
      </c>
      <c r="D548" s="344" t="s">
        <v>1221</v>
      </c>
      <c r="E548" s="93" t="s">
        <v>1626</v>
      </c>
      <c r="F548" s="134"/>
      <c r="G548" s="134"/>
      <c r="H548" s="165">
        <f t="shared" ref="H548:H549" si="176">F548+G548</f>
        <v>0</v>
      </c>
      <c r="I548" s="134"/>
      <c r="J548" s="134"/>
      <c r="K548" s="165">
        <f t="shared" ref="K548:K549" si="177">I548+J548</f>
        <v>0</v>
      </c>
      <c r="L548" s="134"/>
      <c r="M548" s="134"/>
      <c r="N548" s="370">
        <f t="shared" ref="N548:N549" si="178">L548+M548</f>
        <v>0</v>
      </c>
      <c r="O548" s="38"/>
      <c r="P548" s="6"/>
    </row>
    <row r="549" spans="1:16" s="15" customFormat="1" hidden="1" outlineLevel="4" x14ac:dyDescent="0.2">
      <c r="A549" s="344" t="s">
        <v>704</v>
      </c>
      <c r="B549" s="344" t="s">
        <v>719</v>
      </c>
      <c r="C549" s="344" t="s">
        <v>709</v>
      </c>
      <c r="D549" s="344" t="s">
        <v>1225</v>
      </c>
      <c r="E549" s="93" t="s">
        <v>1625</v>
      </c>
      <c r="F549" s="134"/>
      <c r="G549" s="134"/>
      <c r="H549" s="165">
        <f t="shared" si="176"/>
        <v>0</v>
      </c>
      <c r="I549" s="134"/>
      <c r="J549" s="134"/>
      <c r="K549" s="165">
        <f t="shared" si="177"/>
        <v>0</v>
      </c>
      <c r="L549" s="134"/>
      <c r="M549" s="134"/>
      <c r="N549" s="370">
        <f t="shared" si="178"/>
        <v>0</v>
      </c>
      <c r="O549" s="38"/>
      <c r="P549" s="6"/>
    </row>
    <row r="550" spans="1:16" s="15" customFormat="1" hidden="1" outlineLevel="4" x14ac:dyDescent="0.2">
      <c r="A550" s="344" t="s">
        <v>704</v>
      </c>
      <c r="B550" s="344" t="s">
        <v>719</v>
      </c>
      <c r="C550" s="344" t="s">
        <v>709</v>
      </c>
      <c r="D550" s="344"/>
      <c r="E550" s="17"/>
      <c r="F550" s="134"/>
      <c r="G550" s="134"/>
      <c r="H550" s="165">
        <f t="shared" si="169"/>
        <v>0</v>
      </c>
      <c r="I550" s="134"/>
      <c r="J550" s="134"/>
      <c r="K550" s="165">
        <f t="shared" si="170"/>
        <v>0</v>
      </c>
      <c r="L550" s="134"/>
      <c r="M550" s="134"/>
      <c r="N550" s="370">
        <f t="shared" si="171"/>
        <v>0</v>
      </c>
      <c r="O550" s="38"/>
      <c r="P550" s="6"/>
    </row>
    <row r="551" spans="1:16" hidden="1" outlineLevel="2" collapsed="1" x14ac:dyDescent="0.2">
      <c r="A551" s="341" t="s">
        <v>704</v>
      </c>
      <c r="B551" s="341" t="s">
        <v>719</v>
      </c>
      <c r="C551" s="341" t="s">
        <v>711</v>
      </c>
      <c r="D551" s="341"/>
      <c r="E551" s="92" t="s">
        <v>932</v>
      </c>
      <c r="F551" s="132">
        <f>SUM(F552:F553)</f>
        <v>0</v>
      </c>
      <c r="G551" s="132">
        <f>SUM(G552:G553)</f>
        <v>0</v>
      </c>
      <c r="H551" s="132">
        <f>G551+F551</f>
        <v>0</v>
      </c>
      <c r="I551" s="132">
        <f>SUM(I552:I553)</f>
        <v>0</v>
      </c>
      <c r="J551" s="132">
        <f>SUM(J552:J553)</f>
        <v>0</v>
      </c>
      <c r="K551" s="132">
        <f>J551+I551</f>
        <v>0</v>
      </c>
      <c r="L551" s="132">
        <f>SUM(L552:L553)</f>
        <v>0</v>
      </c>
      <c r="M551" s="132">
        <f>SUM(M552:M553)</f>
        <v>0</v>
      </c>
      <c r="N551" s="149">
        <f t="shared" si="171"/>
        <v>0</v>
      </c>
      <c r="O551" s="184"/>
      <c r="P551" s="129"/>
    </row>
    <row r="552" spans="1:16" s="15" customFormat="1" hidden="1" outlineLevel="4" x14ac:dyDescent="0.2">
      <c r="A552" s="344" t="s">
        <v>704</v>
      </c>
      <c r="B552" s="344" t="s">
        <v>719</v>
      </c>
      <c r="C552" s="344" t="s">
        <v>711</v>
      </c>
      <c r="D552" s="344" t="s">
        <v>1219</v>
      </c>
      <c r="E552" s="93" t="s">
        <v>1627</v>
      </c>
      <c r="F552" s="134"/>
      <c r="G552" s="134"/>
      <c r="H552" s="165">
        <f>F552+G552</f>
        <v>0</v>
      </c>
      <c r="I552" s="134"/>
      <c r="J552" s="134"/>
      <c r="K552" s="165">
        <f>I552+J552</f>
        <v>0</v>
      </c>
      <c r="L552" s="134"/>
      <c r="M552" s="134"/>
      <c r="N552" s="370">
        <f>L552+M552</f>
        <v>0</v>
      </c>
      <c r="O552" s="317"/>
      <c r="P552" s="6"/>
    </row>
    <row r="553" spans="1:16" s="15" customFormat="1" hidden="1" outlineLevel="4" x14ac:dyDescent="0.2">
      <c r="A553" s="344" t="s">
        <v>704</v>
      </c>
      <c r="B553" s="344" t="s">
        <v>719</v>
      </c>
      <c r="C553" s="344" t="s">
        <v>711</v>
      </c>
      <c r="D553" s="344"/>
      <c r="E553" s="17"/>
      <c r="F553" s="134"/>
      <c r="G553" s="134"/>
      <c r="H553" s="165">
        <f>F553+G553</f>
        <v>0</v>
      </c>
      <c r="I553" s="134"/>
      <c r="J553" s="134"/>
      <c r="K553" s="165">
        <f>I553+J553</f>
        <v>0</v>
      </c>
      <c r="L553" s="134"/>
      <c r="M553" s="134"/>
      <c r="N553" s="370">
        <f>L553+M553</f>
        <v>0</v>
      </c>
      <c r="O553" s="313"/>
      <c r="P553" s="6"/>
    </row>
    <row r="554" spans="1:16" ht="12" hidden="1" outlineLevel="2" collapsed="1" thickBot="1" x14ac:dyDescent="0.25">
      <c r="A554" s="341" t="s">
        <v>704</v>
      </c>
      <c r="B554" s="341" t="s">
        <v>719</v>
      </c>
      <c r="C554" s="341" t="s">
        <v>715</v>
      </c>
      <c r="D554" s="341"/>
      <c r="E554" s="92" t="s">
        <v>933</v>
      </c>
      <c r="F554" s="132">
        <f>SUM(F555:F556)</f>
        <v>0</v>
      </c>
      <c r="G554" s="132">
        <f>SUM(G555:G556)</f>
        <v>0</v>
      </c>
      <c r="H554" s="132">
        <f>G554+F554</f>
        <v>0</v>
      </c>
      <c r="I554" s="132">
        <f>SUM(I555:I556)</f>
        <v>0</v>
      </c>
      <c r="J554" s="132">
        <f>SUM(J555:J556)</f>
        <v>0</v>
      </c>
      <c r="K554" s="132">
        <f>J554+I554</f>
        <v>0</v>
      </c>
      <c r="L554" s="132">
        <f>SUM(L555:L556)</f>
        <v>0</v>
      </c>
      <c r="M554" s="132">
        <f>SUM(M555:M556)</f>
        <v>0</v>
      </c>
      <c r="N554" s="149">
        <f t="shared" ref="N554" si="179">L554+M554</f>
        <v>0</v>
      </c>
      <c r="O554" s="184"/>
      <c r="P554" s="129"/>
    </row>
    <row r="555" spans="1:16" s="15" customFormat="1" ht="33.75" hidden="1" customHeight="1" outlineLevel="4" x14ac:dyDescent="0.2">
      <c r="A555" s="344" t="s">
        <v>704</v>
      </c>
      <c r="B555" s="344" t="s">
        <v>719</v>
      </c>
      <c r="C555" s="344" t="s">
        <v>715</v>
      </c>
      <c r="D555" s="344" t="s">
        <v>1219</v>
      </c>
      <c r="E555" s="93" t="s">
        <v>1628</v>
      </c>
      <c r="F555" s="134"/>
      <c r="G555" s="134"/>
      <c r="H555" s="165">
        <f>F555+G555</f>
        <v>0</v>
      </c>
      <c r="I555" s="134"/>
      <c r="J555" s="134"/>
      <c r="K555" s="165">
        <f>I555+J555</f>
        <v>0</v>
      </c>
      <c r="L555" s="134"/>
      <c r="M555" s="134"/>
      <c r="N555" s="370">
        <f>L555+M555</f>
        <v>0</v>
      </c>
      <c r="O555" s="32"/>
      <c r="P555" s="6"/>
    </row>
    <row r="556" spans="1:16" s="15" customFormat="1" ht="12" hidden="1" outlineLevel="4" thickBot="1" x14ac:dyDescent="0.25">
      <c r="A556" s="344" t="s">
        <v>704</v>
      </c>
      <c r="B556" s="344" t="s">
        <v>719</v>
      </c>
      <c r="C556" s="344" t="s">
        <v>715</v>
      </c>
      <c r="D556" s="344"/>
      <c r="E556" s="17"/>
      <c r="F556" s="134"/>
      <c r="G556" s="134"/>
      <c r="H556" s="165">
        <f>F556+G556</f>
        <v>0</v>
      </c>
      <c r="I556" s="134"/>
      <c r="J556" s="134"/>
      <c r="K556" s="165">
        <f>I556+J556</f>
        <v>0</v>
      </c>
      <c r="L556" s="134"/>
      <c r="M556" s="134"/>
      <c r="N556" s="370">
        <f>L556+M556</f>
        <v>0</v>
      </c>
      <c r="O556" s="46"/>
      <c r="P556" s="6"/>
    </row>
    <row r="557" spans="1:16" s="21" customFormat="1" ht="12" outlineLevel="1" thickBot="1" x14ac:dyDescent="0.25">
      <c r="A557" s="334" t="s">
        <v>704</v>
      </c>
      <c r="B557" s="334" t="s">
        <v>794</v>
      </c>
      <c r="C557" s="334"/>
      <c r="D557" s="334"/>
      <c r="E557" s="91" t="s">
        <v>934</v>
      </c>
      <c r="F557" s="151"/>
      <c r="G557" s="151"/>
      <c r="H557" s="147">
        <f t="shared" si="169"/>
        <v>0</v>
      </c>
      <c r="I557" s="152"/>
      <c r="J557" s="152"/>
      <c r="K557" s="147">
        <f t="shared" si="170"/>
        <v>0</v>
      </c>
      <c r="L557" s="152"/>
      <c r="M557" s="152"/>
      <c r="N557" s="148">
        <f t="shared" si="171"/>
        <v>0</v>
      </c>
      <c r="O557" s="177"/>
      <c r="P557" s="6"/>
    </row>
    <row r="558" spans="1:16" ht="12" collapsed="1" thickBot="1" x14ac:dyDescent="0.25">
      <c r="A558" s="332" t="s">
        <v>707</v>
      </c>
      <c r="B558" s="332"/>
      <c r="C558" s="332"/>
      <c r="D558" s="332"/>
      <c r="E558" s="194" t="s">
        <v>13</v>
      </c>
      <c r="F558" s="156">
        <f t="shared" ref="F558:M558" si="180">F559+F564+F576+F577+F581+F586</f>
        <v>0</v>
      </c>
      <c r="G558" s="156">
        <f t="shared" si="180"/>
        <v>0</v>
      </c>
      <c r="H558" s="156">
        <f t="shared" si="180"/>
        <v>0</v>
      </c>
      <c r="I558" s="156">
        <f t="shared" si="180"/>
        <v>0</v>
      </c>
      <c r="J558" s="156">
        <f t="shared" si="180"/>
        <v>0</v>
      </c>
      <c r="K558" s="156">
        <f t="shared" si="180"/>
        <v>0</v>
      </c>
      <c r="L558" s="156">
        <f t="shared" si="180"/>
        <v>0</v>
      </c>
      <c r="M558" s="156">
        <f t="shared" si="180"/>
        <v>0</v>
      </c>
      <c r="N558" s="156">
        <f>L558+M558</f>
        <v>0</v>
      </c>
      <c r="O558" s="55"/>
    </row>
    <row r="559" spans="1:16" ht="12" hidden="1" outlineLevel="1" thickBot="1" x14ac:dyDescent="0.25">
      <c r="A559" s="334" t="s">
        <v>707</v>
      </c>
      <c r="B559" s="334" t="s">
        <v>702</v>
      </c>
      <c r="C559" s="334"/>
      <c r="D559" s="334"/>
      <c r="E559" s="91" t="s">
        <v>75</v>
      </c>
      <c r="F559" s="147">
        <f>F560+F562</f>
        <v>0</v>
      </c>
      <c r="G559" s="147">
        <f>G560+G562</f>
        <v>0</v>
      </c>
      <c r="H559" s="147">
        <f t="shared" si="169"/>
        <v>0</v>
      </c>
      <c r="I559" s="147">
        <f>I560+I562</f>
        <v>0</v>
      </c>
      <c r="J559" s="147">
        <f>J560+J562</f>
        <v>0</v>
      </c>
      <c r="K559" s="147">
        <f t="shared" si="170"/>
        <v>0</v>
      </c>
      <c r="L559" s="147">
        <f>L560+L562</f>
        <v>0</v>
      </c>
      <c r="M559" s="147">
        <f>M560+M562</f>
        <v>0</v>
      </c>
      <c r="N559" s="148">
        <f t="shared" si="171"/>
        <v>0</v>
      </c>
      <c r="O559" s="42"/>
    </row>
    <row r="560" spans="1:16" hidden="1" outlineLevel="2" x14ac:dyDescent="0.2">
      <c r="A560" s="341" t="s">
        <v>707</v>
      </c>
      <c r="B560" s="341" t="s">
        <v>702</v>
      </c>
      <c r="C560" s="341" t="s">
        <v>702</v>
      </c>
      <c r="D560" s="341"/>
      <c r="E560" s="92" t="s">
        <v>76</v>
      </c>
      <c r="F560" s="132">
        <f>F561</f>
        <v>0</v>
      </c>
      <c r="G560" s="132">
        <f>G561</f>
        <v>0</v>
      </c>
      <c r="H560" s="132">
        <f t="shared" si="169"/>
        <v>0</v>
      </c>
      <c r="I560" s="132">
        <f>I561</f>
        <v>0</v>
      </c>
      <c r="J560" s="132">
        <f>J561</f>
        <v>0</v>
      </c>
      <c r="K560" s="132">
        <f t="shared" si="170"/>
        <v>0</v>
      </c>
      <c r="L560" s="132">
        <f>L561</f>
        <v>0</v>
      </c>
      <c r="M560" s="132">
        <f>M561</f>
        <v>0</v>
      </c>
      <c r="N560" s="136">
        <f t="shared" si="171"/>
        <v>0</v>
      </c>
      <c r="O560" s="40"/>
    </row>
    <row r="561" spans="1:16" s="15" customFormat="1" hidden="1" outlineLevel="4" x14ac:dyDescent="0.2">
      <c r="A561" s="344" t="s">
        <v>707</v>
      </c>
      <c r="B561" s="344" t="s">
        <v>702</v>
      </c>
      <c r="C561" s="344" t="s">
        <v>702</v>
      </c>
      <c r="D561" s="344"/>
      <c r="E561" s="17"/>
      <c r="F561" s="134"/>
      <c r="G561" s="134"/>
      <c r="H561" s="165">
        <f>F561+G561</f>
        <v>0</v>
      </c>
      <c r="I561" s="134"/>
      <c r="J561" s="134"/>
      <c r="K561" s="165">
        <f>I561+J561</f>
        <v>0</v>
      </c>
      <c r="L561" s="134"/>
      <c r="M561" s="134"/>
      <c r="N561" s="370">
        <f>L561+M561</f>
        <v>0</v>
      </c>
      <c r="O561" s="317"/>
      <c r="P561" s="6"/>
    </row>
    <row r="562" spans="1:16" hidden="1" outlineLevel="2" x14ac:dyDescent="0.2">
      <c r="A562" s="341" t="s">
        <v>707</v>
      </c>
      <c r="B562" s="341" t="s">
        <v>702</v>
      </c>
      <c r="C562" s="341" t="s">
        <v>703</v>
      </c>
      <c r="D562" s="341"/>
      <c r="E562" s="92" t="s">
        <v>77</v>
      </c>
      <c r="F562" s="132">
        <f>F563</f>
        <v>0</v>
      </c>
      <c r="G562" s="132">
        <f>G563</f>
        <v>0</v>
      </c>
      <c r="H562" s="132">
        <f>F562+G562</f>
        <v>0</v>
      </c>
      <c r="I562" s="132">
        <f>I563</f>
        <v>0</v>
      </c>
      <c r="J562" s="132">
        <f>J563</f>
        <v>0</v>
      </c>
      <c r="K562" s="132">
        <f t="shared" si="170"/>
        <v>0</v>
      </c>
      <c r="L562" s="132">
        <f>L563</f>
        <v>0</v>
      </c>
      <c r="M562" s="132">
        <f>M563</f>
        <v>0</v>
      </c>
      <c r="N562" s="136">
        <f t="shared" si="171"/>
        <v>0</v>
      </c>
      <c r="O562" s="40"/>
    </row>
    <row r="563" spans="1:16" s="15" customFormat="1" ht="12" hidden="1" outlineLevel="4" thickBot="1" x14ac:dyDescent="0.25">
      <c r="A563" s="344" t="s">
        <v>707</v>
      </c>
      <c r="B563" s="344" t="s">
        <v>702</v>
      </c>
      <c r="C563" s="344" t="s">
        <v>703</v>
      </c>
      <c r="D563" s="344"/>
      <c r="E563" s="17"/>
      <c r="F563" s="134"/>
      <c r="G563" s="134"/>
      <c r="H563" s="165">
        <f>F563+G563</f>
        <v>0</v>
      </c>
      <c r="I563" s="134"/>
      <c r="J563" s="134"/>
      <c r="K563" s="165">
        <f>I563+J563</f>
        <v>0</v>
      </c>
      <c r="L563" s="134"/>
      <c r="M563" s="134"/>
      <c r="N563" s="370">
        <f>L563+M563</f>
        <v>0</v>
      </c>
      <c r="O563" s="317"/>
      <c r="P563" s="6"/>
    </row>
    <row r="564" spans="1:16" ht="12" hidden="1" outlineLevel="1" thickBot="1" x14ac:dyDescent="0.25">
      <c r="A564" s="334" t="s">
        <v>707</v>
      </c>
      <c r="B564" s="334">
        <v>2</v>
      </c>
      <c r="C564" s="334"/>
      <c r="D564" s="334"/>
      <c r="E564" s="91" t="s">
        <v>1171</v>
      </c>
      <c r="F564" s="147">
        <f>F565+F567+F569+F573</f>
        <v>0</v>
      </c>
      <c r="G564" s="147">
        <f>G565+G567+G569+G573</f>
        <v>0</v>
      </c>
      <c r="H564" s="147">
        <f t="shared" si="169"/>
        <v>0</v>
      </c>
      <c r="I564" s="147">
        <f>I565+I567+I569+I573</f>
        <v>0</v>
      </c>
      <c r="J564" s="147">
        <f>J565+J567+J569+J573</f>
        <v>0</v>
      </c>
      <c r="K564" s="147">
        <f t="shared" si="170"/>
        <v>0</v>
      </c>
      <c r="L564" s="147">
        <f>L565+L567+L569+L573</f>
        <v>0</v>
      </c>
      <c r="M564" s="147">
        <f>M565+M567+M569+M573</f>
        <v>0</v>
      </c>
      <c r="N564" s="148">
        <f t="shared" si="171"/>
        <v>0</v>
      </c>
      <c r="O564" s="42"/>
    </row>
    <row r="565" spans="1:16" hidden="1" outlineLevel="2" x14ac:dyDescent="0.2">
      <c r="A565" s="341" t="s">
        <v>707</v>
      </c>
      <c r="B565" s="341" t="s">
        <v>703</v>
      </c>
      <c r="C565" s="341" t="s">
        <v>702</v>
      </c>
      <c r="D565" s="341"/>
      <c r="E565" s="92" t="s">
        <v>916</v>
      </c>
      <c r="F565" s="132">
        <f>F566</f>
        <v>0</v>
      </c>
      <c r="G565" s="132">
        <f>G566</f>
        <v>0</v>
      </c>
      <c r="H565" s="132">
        <f t="shared" si="169"/>
        <v>0</v>
      </c>
      <c r="I565" s="132">
        <f>I566</f>
        <v>0</v>
      </c>
      <c r="J565" s="132">
        <f>J566</f>
        <v>0</v>
      </c>
      <c r="K565" s="132">
        <f t="shared" si="170"/>
        <v>0</v>
      </c>
      <c r="L565" s="132">
        <f>L566</f>
        <v>0</v>
      </c>
      <c r="M565" s="132">
        <f>M566</f>
        <v>0</v>
      </c>
      <c r="N565" s="136">
        <f t="shared" si="171"/>
        <v>0</v>
      </c>
      <c r="O565" s="40"/>
    </row>
    <row r="566" spans="1:16" s="15" customFormat="1" hidden="1" outlineLevel="4" x14ac:dyDescent="0.2">
      <c r="A566" s="344" t="s">
        <v>707</v>
      </c>
      <c r="B566" s="344" t="s">
        <v>702</v>
      </c>
      <c r="C566" s="344" t="s">
        <v>703</v>
      </c>
      <c r="D566" s="344"/>
      <c r="E566" s="17"/>
      <c r="F566" s="134"/>
      <c r="G566" s="134"/>
      <c r="H566" s="165">
        <f>F566+G566</f>
        <v>0</v>
      </c>
      <c r="I566" s="134"/>
      <c r="J566" s="134"/>
      <c r="K566" s="165">
        <f>I566+J566</f>
        <v>0</v>
      </c>
      <c r="L566" s="134"/>
      <c r="M566" s="134"/>
      <c r="N566" s="370">
        <f>L566+M566</f>
        <v>0</v>
      </c>
      <c r="O566" s="317"/>
      <c r="P566" s="6"/>
    </row>
    <row r="567" spans="1:16" s="13" customFormat="1" hidden="1" outlineLevel="2" x14ac:dyDescent="0.2">
      <c r="A567" s="341" t="s">
        <v>707</v>
      </c>
      <c r="B567" s="341" t="s">
        <v>703</v>
      </c>
      <c r="C567" s="341" t="s">
        <v>703</v>
      </c>
      <c r="D567" s="341"/>
      <c r="E567" s="92" t="s">
        <v>79</v>
      </c>
      <c r="F567" s="132">
        <f>F568</f>
        <v>0</v>
      </c>
      <c r="G567" s="132">
        <f>G568</f>
        <v>0</v>
      </c>
      <c r="H567" s="132">
        <f t="shared" si="169"/>
        <v>0</v>
      </c>
      <c r="I567" s="132">
        <f>I568</f>
        <v>0</v>
      </c>
      <c r="J567" s="132">
        <f>J568</f>
        <v>0</v>
      </c>
      <c r="K567" s="132">
        <f t="shared" si="170"/>
        <v>0</v>
      </c>
      <c r="L567" s="132">
        <f>L568</f>
        <v>0</v>
      </c>
      <c r="M567" s="132">
        <f>M568</f>
        <v>0</v>
      </c>
      <c r="N567" s="136">
        <f t="shared" si="171"/>
        <v>0</v>
      </c>
      <c r="O567" s="40"/>
      <c r="P567" s="6"/>
    </row>
    <row r="568" spans="1:16" s="15" customFormat="1" hidden="1" outlineLevel="4" x14ac:dyDescent="0.2">
      <c r="A568" s="344" t="s">
        <v>707</v>
      </c>
      <c r="B568" s="344" t="s">
        <v>702</v>
      </c>
      <c r="C568" s="344" t="s">
        <v>703</v>
      </c>
      <c r="D568" s="344"/>
      <c r="E568" s="17"/>
      <c r="F568" s="134"/>
      <c r="G568" s="134"/>
      <c r="H568" s="165">
        <f>F568+G568</f>
        <v>0</v>
      </c>
      <c r="I568" s="134"/>
      <c r="J568" s="134"/>
      <c r="K568" s="165">
        <f>I568+J568</f>
        <v>0</v>
      </c>
      <c r="L568" s="134"/>
      <c r="M568" s="134"/>
      <c r="N568" s="370">
        <f>L568+M568</f>
        <v>0</v>
      </c>
      <c r="O568" s="317"/>
      <c r="P568" s="6"/>
    </row>
    <row r="569" spans="1:16" s="13" customFormat="1" hidden="1" outlineLevel="2" x14ac:dyDescent="0.2">
      <c r="A569" s="341" t="s">
        <v>707</v>
      </c>
      <c r="B569" s="341" t="s">
        <v>703</v>
      </c>
      <c r="C569" s="341" t="s">
        <v>704</v>
      </c>
      <c r="D569" s="341"/>
      <c r="E569" s="92" t="s">
        <v>81</v>
      </c>
      <c r="F569" s="132">
        <f>F570</f>
        <v>0</v>
      </c>
      <c r="G569" s="132">
        <f>G570</f>
        <v>0</v>
      </c>
      <c r="H569" s="132">
        <f t="shared" si="169"/>
        <v>0</v>
      </c>
      <c r="I569" s="132">
        <f>I570</f>
        <v>0</v>
      </c>
      <c r="J569" s="132">
        <f>J570</f>
        <v>0</v>
      </c>
      <c r="K569" s="132">
        <f t="shared" si="170"/>
        <v>0</v>
      </c>
      <c r="L569" s="132">
        <f>L570</f>
        <v>0</v>
      </c>
      <c r="M569" s="132">
        <f>M570</f>
        <v>0</v>
      </c>
      <c r="N569" s="136">
        <f t="shared" si="171"/>
        <v>0</v>
      </c>
      <c r="O569" s="40"/>
      <c r="P569" s="6"/>
    </row>
    <row r="570" spans="1:16" s="15" customFormat="1" hidden="1" outlineLevel="4" x14ac:dyDescent="0.2">
      <c r="A570" s="358" t="s">
        <v>707</v>
      </c>
      <c r="B570" s="358" t="s">
        <v>702</v>
      </c>
      <c r="C570" s="358" t="s">
        <v>703</v>
      </c>
      <c r="D570" s="344"/>
      <c r="E570" s="17"/>
      <c r="F570" s="356"/>
      <c r="G570" s="356"/>
      <c r="H570" s="368">
        <f>F570+G570</f>
        <v>0</v>
      </c>
      <c r="I570" s="356"/>
      <c r="J570" s="356"/>
      <c r="K570" s="368">
        <f>I570+J570</f>
        <v>0</v>
      </c>
      <c r="L570" s="356"/>
      <c r="M570" s="356"/>
      <c r="N570" s="376">
        <f>L570+M570</f>
        <v>0</v>
      </c>
      <c r="O570" s="357"/>
      <c r="P570" s="6"/>
    </row>
    <row r="571" spans="1:16" hidden="1" outlineLevel="2" x14ac:dyDescent="0.2">
      <c r="A571" s="336" t="s">
        <v>707</v>
      </c>
      <c r="B571" s="336" t="s">
        <v>703</v>
      </c>
      <c r="C571" s="336" t="s">
        <v>707</v>
      </c>
      <c r="D571" s="341"/>
      <c r="E571" s="92" t="s">
        <v>99</v>
      </c>
      <c r="F571" s="140">
        <f>F572</f>
        <v>0</v>
      </c>
      <c r="G571" s="140">
        <f>G572</f>
        <v>0</v>
      </c>
      <c r="H571" s="140">
        <f t="shared" ref="H571" si="181">F571+G571</f>
        <v>0</v>
      </c>
      <c r="I571" s="140">
        <f>I572</f>
        <v>0</v>
      </c>
      <c r="J571" s="140">
        <f>J572</f>
        <v>0</v>
      </c>
      <c r="K571" s="140">
        <f t="shared" ref="K571" si="182">I571+J571</f>
        <v>0</v>
      </c>
      <c r="L571" s="140">
        <f>L572</f>
        <v>0</v>
      </c>
      <c r="M571" s="140">
        <f>M572</f>
        <v>0</v>
      </c>
      <c r="N571" s="145">
        <f t="shared" ref="N571" si="183">L571+M571</f>
        <v>0</v>
      </c>
      <c r="O571" s="34"/>
    </row>
    <row r="572" spans="1:16" s="15" customFormat="1" hidden="1" outlineLevel="4" x14ac:dyDescent="0.2">
      <c r="A572" s="358" t="s">
        <v>707</v>
      </c>
      <c r="B572" s="358" t="s">
        <v>702</v>
      </c>
      <c r="C572" s="358" t="s">
        <v>703</v>
      </c>
      <c r="D572" s="358"/>
      <c r="E572" s="17"/>
      <c r="F572" s="134"/>
      <c r="G572" s="134"/>
      <c r="H572" s="165">
        <f>F572+G572</f>
        <v>0</v>
      </c>
      <c r="I572" s="134"/>
      <c r="J572" s="134"/>
      <c r="K572" s="368">
        <f>I572+J572</f>
        <v>0</v>
      </c>
      <c r="L572" s="356"/>
      <c r="M572" s="356"/>
      <c r="N572" s="376">
        <f>L572+M572</f>
        <v>0</v>
      </c>
      <c r="O572" s="357"/>
      <c r="P572" s="6"/>
    </row>
    <row r="573" spans="1:16" hidden="1" outlineLevel="2" x14ac:dyDescent="0.2">
      <c r="A573" s="336" t="s">
        <v>707</v>
      </c>
      <c r="B573" s="336" t="s">
        <v>703</v>
      </c>
      <c r="C573" s="336" t="s">
        <v>708</v>
      </c>
      <c r="D573" s="336"/>
      <c r="E573" s="92" t="s">
        <v>1172</v>
      </c>
      <c r="F573" s="132">
        <f>SUM(F574:F575)</f>
        <v>0</v>
      </c>
      <c r="G573" s="132">
        <f>SUM(F574:G574)</f>
        <v>0</v>
      </c>
      <c r="H573" s="132">
        <f t="shared" si="169"/>
        <v>0</v>
      </c>
      <c r="I573" s="132">
        <f>SUM(I574:I575)</f>
        <v>0</v>
      </c>
      <c r="J573" s="132">
        <f>SUM(J574:J575)</f>
        <v>0</v>
      </c>
      <c r="K573" s="140">
        <f t="shared" si="170"/>
        <v>0</v>
      </c>
      <c r="L573" s="140">
        <f>SUM(L574:L575)</f>
        <v>0</v>
      </c>
      <c r="M573" s="140">
        <f>SUM(M574:M575)</f>
        <v>0</v>
      </c>
      <c r="N573" s="145">
        <f t="shared" si="171"/>
        <v>0</v>
      </c>
      <c r="O573" s="31"/>
    </row>
    <row r="574" spans="1:16" s="15" customFormat="1" hidden="1" outlineLevel="4" x14ac:dyDescent="0.2">
      <c r="A574" s="344" t="s">
        <v>707</v>
      </c>
      <c r="B574" s="344" t="s">
        <v>703</v>
      </c>
      <c r="C574" s="344" t="s">
        <v>708</v>
      </c>
      <c r="D574" s="344" t="s">
        <v>1219</v>
      </c>
      <c r="E574" s="93" t="s">
        <v>1629</v>
      </c>
      <c r="F574" s="134"/>
      <c r="G574" s="134"/>
      <c r="H574" s="165">
        <f>F574+G574</f>
        <v>0</v>
      </c>
      <c r="I574" s="134"/>
      <c r="J574" s="134"/>
      <c r="K574" s="165">
        <f>I574+J574</f>
        <v>0</v>
      </c>
      <c r="L574" s="134"/>
      <c r="M574" s="134"/>
      <c r="N574" s="370">
        <f>L574+M574</f>
        <v>0</v>
      </c>
      <c r="O574" s="317"/>
      <c r="P574" s="6"/>
    </row>
    <row r="575" spans="1:16" s="15" customFormat="1" ht="12" hidden="1" outlineLevel="4" thickBot="1" x14ac:dyDescent="0.25">
      <c r="A575" s="344" t="s">
        <v>707</v>
      </c>
      <c r="B575" s="344" t="s">
        <v>703</v>
      </c>
      <c r="C575" s="344" t="s">
        <v>708</v>
      </c>
      <c r="D575" s="344"/>
      <c r="E575" s="17"/>
      <c r="F575" s="134"/>
      <c r="G575" s="134"/>
      <c r="H575" s="165">
        <f>F575+G575</f>
        <v>0</v>
      </c>
      <c r="I575" s="134"/>
      <c r="J575" s="134"/>
      <c r="K575" s="165">
        <f>I575+J575</f>
        <v>0</v>
      </c>
      <c r="L575" s="134"/>
      <c r="M575" s="134"/>
      <c r="N575" s="370">
        <f>L575+M575</f>
        <v>0</v>
      </c>
      <c r="O575" s="359"/>
      <c r="P575" s="6"/>
    </row>
    <row r="576" spans="1:16" ht="12" hidden="1" outlineLevel="1" thickBot="1" x14ac:dyDescent="0.25">
      <c r="A576" s="334" t="s">
        <v>707</v>
      </c>
      <c r="B576" s="334" t="s">
        <v>704</v>
      </c>
      <c r="C576" s="334"/>
      <c r="D576" s="334"/>
      <c r="E576" s="91" t="s">
        <v>92</v>
      </c>
      <c r="F576" s="151"/>
      <c r="G576" s="151"/>
      <c r="H576" s="147">
        <f t="shared" si="169"/>
        <v>0</v>
      </c>
      <c r="I576" s="152"/>
      <c r="J576" s="152"/>
      <c r="K576" s="147">
        <f t="shared" si="170"/>
        <v>0</v>
      </c>
      <c r="L576" s="152"/>
      <c r="M576" s="152"/>
      <c r="N576" s="148">
        <f t="shared" si="171"/>
        <v>0</v>
      </c>
      <c r="O576" s="177"/>
    </row>
    <row r="577" spans="1:16" ht="12" hidden="1" outlineLevel="1" thickBot="1" x14ac:dyDescent="0.25">
      <c r="A577" s="334" t="s">
        <v>707</v>
      </c>
      <c r="B577" s="334" t="s">
        <v>707</v>
      </c>
      <c r="C577" s="334"/>
      <c r="D577" s="334"/>
      <c r="E577" s="91" t="s">
        <v>93</v>
      </c>
      <c r="F577" s="147">
        <f>F578</f>
        <v>0</v>
      </c>
      <c r="G577" s="147">
        <f t="shared" ref="G577:M577" si="184">G578</f>
        <v>0</v>
      </c>
      <c r="H577" s="147">
        <f t="shared" si="169"/>
        <v>0</v>
      </c>
      <c r="I577" s="147">
        <f t="shared" si="184"/>
        <v>0</v>
      </c>
      <c r="J577" s="147">
        <f t="shared" si="184"/>
        <v>0</v>
      </c>
      <c r="K577" s="147">
        <f t="shared" si="170"/>
        <v>0</v>
      </c>
      <c r="L577" s="147">
        <f t="shared" si="184"/>
        <v>0</v>
      </c>
      <c r="M577" s="147">
        <f t="shared" si="184"/>
        <v>0</v>
      </c>
      <c r="N577" s="148">
        <f t="shared" si="171"/>
        <v>0</v>
      </c>
      <c r="O577" s="42"/>
    </row>
    <row r="578" spans="1:16" hidden="1" outlineLevel="2" x14ac:dyDescent="0.2">
      <c r="A578" s="361" t="s">
        <v>707</v>
      </c>
      <c r="B578" s="361" t="s">
        <v>707</v>
      </c>
      <c r="C578" s="361" t="s">
        <v>702</v>
      </c>
      <c r="D578" s="361"/>
      <c r="E578" s="92" t="s">
        <v>93</v>
      </c>
      <c r="F578" s="176">
        <f>SUM(F579:F580)</f>
        <v>0</v>
      </c>
      <c r="G578" s="176">
        <f>SUM(G579:G580)</f>
        <v>0</v>
      </c>
      <c r="H578" s="176">
        <f>G578+F578</f>
        <v>0</v>
      </c>
      <c r="I578" s="176">
        <f>SUM(I579:I580)</f>
        <v>0</v>
      </c>
      <c r="J578" s="176">
        <f>SUM(J579:J580)</f>
        <v>0</v>
      </c>
      <c r="K578" s="176">
        <f>J578+I578</f>
        <v>0</v>
      </c>
      <c r="L578" s="176">
        <f>SUM(L579:L580)</f>
        <v>0</v>
      </c>
      <c r="M578" s="176">
        <f>SUM(M579:M580)</f>
        <v>0</v>
      </c>
      <c r="N578" s="362">
        <f t="shared" si="171"/>
        <v>0</v>
      </c>
      <c r="O578" s="39"/>
    </row>
    <row r="579" spans="1:16" s="15" customFormat="1" hidden="1" outlineLevel="4" x14ac:dyDescent="0.2">
      <c r="A579" s="360" t="s">
        <v>707</v>
      </c>
      <c r="B579" s="360" t="s">
        <v>707</v>
      </c>
      <c r="C579" s="360" t="s">
        <v>702</v>
      </c>
      <c r="D579" s="360" t="s">
        <v>1219</v>
      </c>
      <c r="E579" s="93" t="s">
        <v>245</v>
      </c>
      <c r="F579" s="157"/>
      <c r="G579" s="157"/>
      <c r="H579" s="159">
        <f t="shared" si="169"/>
        <v>0</v>
      </c>
      <c r="I579" s="157"/>
      <c r="J579" s="157"/>
      <c r="K579" s="159">
        <f t="shared" si="170"/>
        <v>0</v>
      </c>
      <c r="L579" s="157"/>
      <c r="M579" s="157"/>
      <c r="N579" s="375">
        <f t="shared" si="171"/>
        <v>0</v>
      </c>
      <c r="O579" s="46"/>
      <c r="P579" s="6"/>
    </row>
    <row r="580" spans="1:16" s="15" customFormat="1" ht="12" hidden="1" outlineLevel="4" thickBot="1" x14ac:dyDescent="0.25">
      <c r="A580" s="344" t="s">
        <v>707</v>
      </c>
      <c r="B580" s="344" t="s">
        <v>707</v>
      </c>
      <c r="C580" s="344" t="s">
        <v>702</v>
      </c>
      <c r="D580" s="344"/>
      <c r="E580" s="17"/>
      <c r="F580" s="134"/>
      <c r="G580" s="134"/>
      <c r="H580" s="165">
        <f t="shared" ref="H580" si="185">F580+G580</f>
        <v>0</v>
      </c>
      <c r="I580" s="134"/>
      <c r="J580" s="134"/>
      <c r="K580" s="165">
        <f t="shared" ref="K580" si="186">I580+J580</f>
        <v>0</v>
      </c>
      <c r="L580" s="134"/>
      <c r="M580" s="134"/>
      <c r="N580" s="370">
        <f t="shared" ref="N580" si="187">L580+M580</f>
        <v>0</v>
      </c>
      <c r="O580" s="315"/>
      <c r="P580" s="6"/>
    </row>
    <row r="581" spans="1:16" ht="12.75" hidden="1" outlineLevel="1" thickTop="1" thickBot="1" x14ac:dyDescent="0.25">
      <c r="A581" s="334" t="s">
        <v>707</v>
      </c>
      <c r="B581" s="334">
        <v>6</v>
      </c>
      <c r="C581" s="334"/>
      <c r="D581" s="334"/>
      <c r="E581" s="91" t="s">
        <v>130</v>
      </c>
      <c r="F581" s="147">
        <f>F582</f>
        <v>0</v>
      </c>
      <c r="G581" s="147">
        <f t="shared" ref="G581:M581" si="188">G582</f>
        <v>0</v>
      </c>
      <c r="H581" s="147">
        <f t="shared" si="169"/>
        <v>0</v>
      </c>
      <c r="I581" s="147">
        <f t="shared" si="188"/>
        <v>0</v>
      </c>
      <c r="J581" s="147">
        <f t="shared" si="188"/>
        <v>0</v>
      </c>
      <c r="K581" s="147">
        <f t="shared" si="170"/>
        <v>0</v>
      </c>
      <c r="L581" s="147">
        <f t="shared" si="188"/>
        <v>0</v>
      </c>
      <c r="M581" s="147">
        <f t="shared" si="188"/>
        <v>0</v>
      </c>
      <c r="N581" s="148">
        <f t="shared" si="171"/>
        <v>0</v>
      </c>
      <c r="O581" s="42"/>
    </row>
    <row r="582" spans="1:16" hidden="1" outlineLevel="2" x14ac:dyDescent="0.2">
      <c r="A582" s="361" t="s">
        <v>707</v>
      </c>
      <c r="B582" s="361" t="s">
        <v>709</v>
      </c>
      <c r="C582" s="361" t="s">
        <v>702</v>
      </c>
      <c r="D582" s="361"/>
      <c r="E582" s="92" t="s">
        <v>130</v>
      </c>
      <c r="F582" s="176">
        <f>SUM(F583:F585)</f>
        <v>0</v>
      </c>
      <c r="G582" s="176">
        <f>SUM(G583:G585)</f>
        <v>0</v>
      </c>
      <c r="H582" s="176">
        <f>G582+F582</f>
        <v>0</v>
      </c>
      <c r="I582" s="176">
        <f>SUM(I583:I585)</f>
        <v>0</v>
      </c>
      <c r="J582" s="176">
        <f>SUM(J583:J585)</f>
        <v>0</v>
      </c>
      <c r="K582" s="176">
        <f>J582+I582</f>
        <v>0</v>
      </c>
      <c r="L582" s="176">
        <f>SUM(L583:L585)</f>
        <v>0</v>
      </c>
      <c r="M582" s="176">
        <f>SUM(M583:M585)</f>
        <v>0</v>
      </c>
      <c r="N582" s="362">
        <f t="shared" si="171"/>
        <v>0</v>
      </c>
      <c r="O582" s="39"/>
    </row>
    <row r="583" spans="1:16" s="15" customFormat="1" ht="33.75" hidden="1" outlineLevel="4" x14ac:dyDescent="0.2">
      <c r="A583" s="360" t="s">
        <v>707</v>
      </c>
      <c r="B583" s="360" t="s">
        <v>709</v>
      </c>
      <c r="C583" s="360" t="s">
        <v>702</v>
      </c>
      <c r="D583" s="360" t="s">
        <v>1219</v>
      </c>
      <c r="E583" s="93" t="s">
        <v>246</v>
      </c>
      <c r="F583" s="157"/>
      <c r="G583" s="157"/>
      <c r="H583" s="159">
        <f t="shared" ref="H583:H584" si="189">F583+G583</f>
        <v>0</v>
      </c>
      <c r="I583" s="157"/>
      <c r="J583" s="157"/>
      <c r="K583" s="159">
        <f t="shared" ref="K583:K584" si="190">I583+J583</f>
        <v>0</v>
      </c>
      <c r="L583" s="157"/>
      <c r="M583" s="157"/>
      <c r="N583" s="375">
        <f t="shared" ref="N583:N584" si="191">L583+M583</f>
        <v>0</v>
      </c>
      <c r="O583" s="46"/>
      <c r="P583" s="6"/>
    </row>
    <row r="584" spans="1:16" s="15" customFormat="1" ht="22.5" hidden="1" outlineLevel="4" x14ac:dyDescent="0.2">
      <c r="A584" s="344" t="s">
        <v>707</v>
      </c>
      <c r="B584" s="344" t="s">
        <v>709</v>
      </c>
      <c r="C584" s="344" t="s">
        <v>702</v>
      </c>
      <c r="D584" s="344" t="s">
        <v>1218</v>
      </c>
      <c r="E584" s="93" t="s">
        <v>935</v>
      </c>
      <c r="F584" s="134"/>
      <c r="G584" s="134"/>
      <c r="H584" s="165">
        <f t="shared" si="189"/>
        <v>0</v>
      </c>
      <c r="I584" s="134"/>
      <c r="J584" s="134"/>
      <c r="K584" s="165">
        <f t="shared" si="190"/>
        <v>0</v>
      </c>
      <c r="L584" s="134"/>
      <c r="M584" s="134"/>
      <c r="N584" s="370">
        <f t="shared" si="191"/>
        <v>0</v>
      </c>
      <c r="O584" s="33"/>
      <c r="P584" s="6"/>
    </row>
    <row r="585" spans="1:16" s="15" customFormat="1" ht="12" hidden="1" outlineLevel="4" thickBot="1" x14ac:dyDescent="0.25">
      <c r="A585" s="344" t="s">
        <v>707</v>
      </c>
      <c r="B585" s="344" t="s">
        <v>709</v>
      </c>
      <c r="C585" s="344" t="s">
        <v>702</v>
      </c>
      <c r="D585" s="344"/>
      <c r="E585" s="17"/>
      <c r="F585" s="134"/>
      <c r="G585" s="134"/>
      <c r="H585" s="165">
        <f t="shared" si="169"/>
        <v>0</v>
      </c>
      <c r="I585" s="134"/>
      <c r="J585" s="134"/>
      <c r="K585" s="165">
        <f t="shared" si="170"/>
        <v>0</v>
      </c>
      <c r="L585" s="134"/>
      <c r="M585" s="134"/>
      <c r="N585" s="370">
        <f t="shared" si="171"/>
        <v>0</v>
      </c>
      <c r="O585" s="46"/>
      <c r="P585" s="6"/>
    </row>
    <row r="586" spans="1:16" ht="12" hidden="1" outlineLevel="1" thickBot="1" x14ac:dyDescent="0.25">
      <c r="A586" s="334" t="s">
        <v>707</v>
      </c>
      <c r="B586" s="334" t="s">
        <v>711</v>
      </c>
      <c r="C586" s="334"/>
      <c r="D586" s="334"/>
      <c r="E586" s="91" t="s">
        <v>94</v>
      </c>
      <c r="F586" s="151"/>
      <c r="G586" s="151"/>
      <c r="H586" s="147">
        <f t="shared" si="169"/>
        <v>0</v>
      </c>
      <c r="I586" s="152"/>
      <c r="J586" s="152"/>
      <c r="K586" s="147">
        <f t="shared" si="170"/>
        <v>0</v>
      </c>
      <c r="L586" s="152"/>
      <c r="M586" s="152"/>
      <c r="N586" s="148">
        <f t="shared" si="171"/>
        <v>0</v>
      </c>
      <c r="O586" s="363"/>
    </row>
    <row r="587" spans="1:16" ht="12.75" collapsed="1" thickTop="1" thickBot="1" x14ac:dyDescent="0.25">
      <c r="A587" s="333" t="s">
        <v>708</v>
      </c>
      <c r="B587" s="333"/>
      <c r="C587" s="333"/>
      <c r="D587" s="333"/>
      <c r="E587" s="192" t="s">
        <v>95</v>
      </c>
      <c r="F587" s="130">
        <f>F588</f>
        <v>0</v>
      </c>
      <c r="G587" s="130">
        <f>G588</f>
        <v>0</v>
      </c>
      <c r="H587" s="130">
        <f t="shared" si="169"/>
        <v>0</v>
      </c>
      <c r="I587" s="130">
        <f>I588</f>
        <v>0</v>
      </c>
      <c r="J587" s="130">
        <f>J588</f>
        <v>0</v>
      </c>
      <c r="K587" s="130">
        <f t="shared" si="170"/>
        <v>0</v>
      </c>
      <c r="L587" s="130">
        <f>L588</f>
        <v>0</v>
      </c>
      <c r="M587" s="130">
        <f>M588</f>
        <v>0</v>
      </c>
      <c r="N587" s="130">
        <f t="shared" si="171"/>
        <v>0</v>
      </c>
      <c r="O587" s="47"/>
    </row>
    <row r="588" spans="1:16" ht="12" hidden="1" outlineLevel="1" thickBot="1" x14ac:dyDescent="0.25">
      <c r="A588" s="334" t="s">
        <v>708</v>
      </c>
      <c r="B588" s="334" t="s">
        <v>702</v>
      </c>
      <c r="C588" s="334"/>
      <c r="D588" s="334"/>
      <c r="E588" s="91" t="s">
        <v>95</v>
      </c>
      <c r="F588" s="147">
        <f>F589+F595</f>
        <v>0</v>
      </c>
      <c r="G588" s="147">
        <f>G589+G595</f>
        <v>0</v>
      </c>
      <c r="H588" s="147">
        <f t="shared" ref="H588" si="192">F588+G588</f>
        <v>0</v>
      </c>
      <c r="I588" s="147">
        <f>I589+I595</f>
        <v>0</v>
      </c>
      <c r="J588" s="147">
        <f>J589+J595</f>
        <v>0</v>
      </c>
      <c r="K588" s="147">
        <f t="shared" ref="K588" si="193">I588+J588</f>
        <v>0</v>
      </c>
      <c r="L588" s="147">
        <f>L589+L595</f>
        <v>0</v>
      </c>
      <c r="M588" s="147">
        <f>M589+M595</f>
        <v>0</v>
      </c>
      <c r="N588" s="148">
        <f t="shared" ref="N588" si="194">L588+M588</f>
        <v>0</v>
      </c>
      <c r="O588" s="42"/>
    </row>
    <row r="589" spans="1:16" s="13" customFormat="1" hidden="1" outlineLevel="3" x14ac:dyDescent="0.2">
      <c r="A589" s="341" t="s">
        <v>708</v>
      </c>
      <c r="B589" s="341" t="s">
        <v>702</v>
      </c>
      <c r="C589" s="341" t="s">
        <v>702</v>
      </c>
      <c r="D589" s="341"/>
      <c r="E589" s="92" t="s">
        <v>66</v>
      </c>
      <c r="F589" s="132">
        <f>+SUM(F590:F594)</f>
        <v>0</v>
      </c>
      <c r="G589" s="132">
        <f>+SUM(G590:G594)</f>
        <v>0</v>
      </c>
      <c r="H589" s="132">
        <f t="shared" si="169"/>
        <v>0</v>
      </c>
      <c r="I589" s="132">
        <f>+SUM(I590:I594)</f>
        <v>0</v>
      </c>
      <c r="J589" s="132">
        <f>+SUM(J590:J594)</f>
        <v>0</v>
      </c>
      <c r="K589" s="132">
        <f t="shared" si="170"/>
        <v>0</v>
      </c>
      <c r="L589" s="132">
        <f>+SUM(L590:L594)</f>
        <v>0</v>
      </c>
      <c r="M589" s="132">
        <f>+SUM(M590:M594)</f>
        <v>0</v>
      </c>
      <c r="N589" s="132">
        <f t="shared" si="171"/>
        <v>0</v>
      </c>
      <c r="O589" s="45"/>
      <c r="P589" s="6"/>
    </row>
    <row r="590" spans="1:16" s="14" customFormat="1" hidden="1" outlineLevel="4" x14ac:dyDescent="0.2">
      <c r="A590" s="338" t="s">
        <v>708</v>
      </c>
      <c r="B590" s="338" t="s">
        <v>702</v>
      </c>
      <c r="C590" s="338" t="s">
        <v>702</v>
      </c>
      <c r="D590" s="338" t="s">
        <v>1223</v>
      </c>
      <c r="E590" s="93" t="s">
        <v>32</v>
      </c>
      <c r="F590" s="133"/>
      <c r="G590" s="133"/>
      <c r="H590" s="161">
        <f t="shared" si="169"/>
        <v>0</v>
      </c>
      <c r="I590" s="133"/>
      <c r="J590" s="133"/>
      <c r="K590" s="161">
        <f t="shared" si="170"/>
        <v>0</v>
      </c>
      <c r="L590" s="133"/>
      <c r="M590" s="133"/>
      <c r="N590" s="161">
        <f t="shared" si="171"/>
        <v>0</v>
      </c>
      <c r="O590" s="37"/>
      <c r="P590" s="6"/>
    </row>
    <row r="591" spans="1:16" s="16" customFormat="1" hidden="1" outlineLevel="4" x14ac:dyDescent="0.2">
      <c r="A591" s="343" t="s">
        <v>708</v>
      </c>
      <c r="B591" s="343" t="s">
        <v>702</v>
      </c>
      <c r="C591" s="343" t="s">
        <v>702</v>
      </c>
      <c r="D591" s="343" t="s">
        <v>1219</v>
      </c>
      <c r="E591" s="93" t="s">
        <v>33</v>
      </c>
      <c r="F591" s="138"/>
      <c r="G591" s="138"/>
      <c r="H591" s="163">
        <f t="shared" si="169"/>
        <v>0</v>
      </c>
      <c r="I591" s="138"/>
      <c r="J591" s="138"/>
      <c r="K591" s="163">
        <f t="shared" si="170"/>
        <v>0</v>
      </c>
      <c r="L591" s="138"/>
      <c r="M591" s="138"/>
      <c r="N591" s="163">
        <f t="shared" si="171"/>
        <v>0</v>
      </c>
      <c r="O591" s="33"/>
      <c r="P591" s="6"/>
    </row>
    <row r="592" spans="1:16" s="121" customFormat="1" ht="21.75" hidden="1" customHeight="1" outlineLevel="4" x14ac:dyDescent="0.2">
      <c r="A592" s="324" t="s">
        <v>708</v>
      </c>
      <c r="B592" s="324" t="s">
        <v>702</v>
      </c>
      <c r="C592" s="324" t="s">
        <v>702</v>
      </c>
      <c r="D592" s="338" t="s">
        <v>1218</v>
      </c>
      <c r="E592" s="93" t="s">
        <v>34</v>
      </c>
      <c r="F592" s="138"/>
      <c r="G592" s="138"/>
      <c r="H592" s="163">
        <f t="shared" si="169"/>
        <v>0</v>
      </c>
      <c r="I592" s="138"/>
      <c r="J592" s="138"/>
      <c r="K592" s="163">
        <f t="shared" si="170"/>
        <v>0</v>
      </c>
      <c r="L592" s="138"/>
      <c r="M592" s="138"/>
      <c r="N592" s="163">
        <f t="shared" si="171"/>
        <v>0</v>
      </c>
      <c r="O592" s="54"/>
      <c r="P592" s="120"/>
    </row>
    <row r="593" spans="1:16" s="121" customFormat="1" hidden="1" outlineLevel="4" x14ac:dyDescent="0.2">
      <c r="A593" s="324" t="s">
        <v>708</v>
      </c>
      <c r="B593" s="324" t="s">
        <v>702</v>
      </c>
      <c r="C593" s="324" t="s">
        <v>702</v>
      </c>
      <c r="D593" s="343" t="s">
        <v>1220</v>
      </c>
      <c r="E593" s="93" t="s">
        <v>35</v>
      </c>
      <c r="F593" s="138"/>
      <c r="G593" s="138"/>
      <c r="H593" s="163">
        <f t="shared" si="169"/>
        <v>0</v>
      </c>
      <c r="I593" s="138"/>
      <c r="J593" s="138"/>
      <c r="K593" s="163">
        <f t="shared" si="170"/>
        <v>0</v>
      </c>
      <c r="L593" s="138"/>
      <c r="M593" s="138"/>
      <c r="N593" s="163">
        <f t="shared" si="171"/>
        <v>0</v>
      </c>
      <c r="O593" s="54"/>
      <c r="P593" s="120"/>
    </row>
    <row r="594" spans="1:16" s="16" customFormat="1" hidden="1" outlineLevel="4" x14ac:dyDescent="0.2">
      <c r="A594" s="343" t="s">
        <v>708</v>
      </c>
      <c r="B594" s="343" t="s">
        <v>702</v>
      </c>
      <c r="C594" s="343" t="s">
        <v>702</v>
      </c>
      <c r="D594" s="338" t="s">
        <v>1221</v>
      </c>
      <c r="E594" s="93" t="s">
        <v>36</v>
      </c>
      <c r="F594" s="138"/>
      <c r="G594" s="138"/>
      <c r="H594" s="163">
        <f t="shared" si="169"/>
        <v>0</v>
      </c>
      <c r="I594" s="138"/>
      <c r="J594" s="138"/>
      <c r="K594" s="163">
        <f t="shared" si="170"/>
        <v>0</v>
      </c>
      <c r="L594" s="138"/>
      <c r="M594" s="138"/>
      <c r="N594" s="163">
        <f t="shared" si="171"/>
        <v>0</v>
      </c>
      <c r="O594" s="33"/>
      <c r="P594" s="6"/>
    </row>
    <row r="595" spans="1:16" s="13" customFormat="1" hidden="1" outlineLevel="3" x14ac:dyDescent="0.2">
      <c r="A595" s="341" t="s">
        <v>708</v>
      </c>
      <c r="B595" s="341" t="s">
        <v>702</v>
      </c>
      <c r="C595" s="341" t="s">
        <v>703</v>
      </c>
      <c r="D595" s="341"/>
      <c r="E595" s="92" t="s">
        <v>67</v>
      </c>
      <c r="F595" s="132">
        <f>SUM(F596:F600)</f>
        <v>0</v>
      </c>
      <c r="G595" s="132">
        <f>SUM(G596:G600)</f>
        <v>0</v>
      </c>
      <c r="H595" s="132">
        <f t="shared" si="169"/>
        <v>0</v>
      </c>
      <c r="I595" s="132">
        <f>SUM(I596:I600)</f>
        <v>0</v>
      </c>
      <c r="J595" s="132">
        <f>SUM(J596:J600)</f>
        <v>0</v>
      </c>
      <c r="K595" s="132">
        <f t="shared" si="170"/>
        <v>0</v>
      </c>
      <c r="L595" s="132">
        <f>SUM(L596:L600)</f>
        <v>0</v>
      </c>
      <c r="M595" s="132">
        <f>SUM(M596:M600)</f>
        <v>0</v>
      </c>
      <c r="N595" s="132">
        <f t="shared" si="171"/>
        <v>0</v>
      </c>
      <c r="O595" s="45"/>
      <c r="P595" s="6"/>
    </row>
    <row r="596" spans="1:16" s="14" customFormat="1" hidden="1" outlineLevel="4" x14ac:dyDescent="0.2">
      <c r="A596" s="338" t="s">
        <v>708</v>
      </c>
      <c r="B596" s="338" t="s">
        <v>702</v>
      </c>
      <c r="C596" s="338" t="s">
        <v>703</v>
      </c>
      <c r="D596" s="338" t="s">
        <v>1225</v>
      </c>
      <c r="E596" s="93" t="s">
        <v>68</v>
      </c>
      <c r="F596" s="133"/>
      <c r="G596" s="133"/>
      <c r="H596" s="161">
        <f t="shared" si="169"/>
        <v>0</v>
      </c>
      <c r="I596" s="133"/>
      <c r="J596" s="133"/>
      <c r="K596" s="161">
        <f t="shared" si="170"/>
        <v>0</v>
      </c>
      <c r="L596" s="133"/>
      <c r="M596" s="133"/>
      <c r="N596" s="161">
        <f t="shared" si="171"/>
        <v>0</v>
      </c>
      <c r="O596" s="37"/>
      <c r="P596" s="6"/>
    </row>
    <row r="597" spans="1:16" s="121" customFormat="1" ht="34.5" hidden="1" customHeight="1" outlineLevel="4" x14ac:dyDescent="0.2">
      <c r="A597" s="324" t="s">
        <v>708</v>
      </c>
      <c r="B597" s="324" t="s">
        <v>702</v>
      </c>
      <c r="C597" s="324" t="s">
        <v>703</v>
      </c>
      <c r="D597" s="324" t="s">
        <v>1222</v>
      </c>
      <c r="E597" s="93" t="s">
        <v>936</v>
      </c>
      <c r="F597" s="138"/>
      <c r="G597" s="138"/>
      <c r="H597" s="163">
        <f t="shared" si="169"/>
        <v>0</v>
      </c>
      <c r="I597" s="138"/>
      <c r="J597" s="138"/>
      <c r="K597" s="163">
        <f t="shared" si="170"/>
        <v>0</v>
      </c>
      <c r="L597" s="138"/>
      <c r="M597" s="138"/>
      <c r="N597" s="163">
        <f t="shared" si="171"/>
        <v>0</v>
      </c>
      <c r="O597" s="54"/>
      <c r="P597" s="120"/>
    </row>
    <row r="598" spans="1:16" s="121" customFormat="1" ht="23.25" hidden="1" customHeight="1" outlineLevel="4" x14ac:dyDescent="0.2">
      <c r="A598" s="324" t="s">
        <v>708</v>
      </c>
      <c r="B598" s="324" t="s">
        <v>702</v>
      </c>
      <c r="C598" s="324" t="s">
        <v>703</v>
      </c>
      <c r="D598" s="364" t="s">
        <v>1226</v>
      </c>
      <c r="E598" s="93" t="s">
        <v>39</v>
      </c>
      <c r="F598" s="138"/>
      <c r="G598" s="138"/>
      <c r="H598" s="163">
        <f t="shared" si="169"/>
        <v>0</v>
      </c>
      <c r="I598" s="138"/>
      <c r="J598" s="138"/>
      <c r="K598" s="163">
        <f t="shared" si="170"/>
        <v>0</v>
      </c>
      <c r="L598" s="138"/>
      <c r="M598" s="138"/>
      <c r="N598" s="163">
        <f t="shared" si="171"/>
        <v>0</v>
      </c>
      <c r="O598" s="54"/>
      <c r="P598" s="120"/>
    </row>
    <row r="599" spans="1:16" s="16" customFormat="1" hidden="1" outlineLevel="4" x14ac:dyDescent="0.2">
      <c r="A599" s="343" t="s">
        <v>708</v>
      </c>
      <c r="B599" s="343" t="s">
        <v>702</v>
      </c>
      <c r="C599" s="343" t="s">
        <v>703</v>
      </c>
      <c r="D599" s="324" t="s">
        <v>1227</v>
      </c>
      <c r="E599" s="93" t="s">
        <v>40</v>
      </c>
      <c r="F599" s="138"/>
      <c r="G599" s="138"/>
      <c r="H599" s="163">
        <f t="shared" si="169"/>
        <v>0</v>
      </c>
      <c r="I599" s="138"/>
      <c r="J599" s="138"/>
      <c r="K599" s="163">
        <f t="shared" si="170"/>
        <v>0</v>
      </c>
      <c r="L599" s="138"/>
      <c r="M599" s="138"/>
      <c r="N599" s="163">
        <f t="shared" si="171"/>
        <v>0</v>
      </c>
      <c r="O599" s="33"/>
      <c r="P599" s="6"/>
    </row>
    <row r="600" spans="1:16" s="16" customFormat="1" ht="12" hidden="1" outlineLevel="4" thickBot="1" x14ac:dyDescent="0.25">
      <c r="A600" s="343" t="s">
        <v>708</v>
      </c>
      <c r="B600" s="343" t="s">
        <v>702</v>
      </c>
      <c r="C600" s="343" t="s">
        <v>703</v>
      </c>
      <c r="D600" s="338" t="s">
        <v>1228</v>
      </c>
      <c r="E600" s="93" t="s">
        <v>41</v>
      </c>
      <c r="F600" s="138"/>
      <c r="G600" s="138"/>
      <c r="H600" s="163">
        <f t="shared" si="169"/>
        <v>0</v>
      </c>
      <c r="I600" s="138"/>
      <c r="J600" s="138"/>
      <c r="K600" s="163">
        <f t="shared" si="170"/>
        <v>0</v>
      </c>
      <c r="L600" s="138"/>
      <c r="M600" s="138"/>
      <c r="N600" s="163">
        <f t="shared" si="171"/>
        <v>0</v>
      </c>
      <c r="O600" s="33"/>
      <c r="P600" s="6"/>
    </row>
    <row r="601" spans="1:16" ht="12.75" collapsed="1" thickTop="1" thickBot="1" x14ac:dyDescent="0.25">
      <c r="A601" s="333" t="s">
        <v>709</v>
      </c>
      <c r="B601" s="333"/>
      <c r="C601" s="333"/>
      <c r="D601" s="333"/>
      <c r="E601" s="192" t="s">
        <v>96</v>
      </c>
      <c r="F601" s="130">
        <f>(F602+F609+F610)</f>
        <v>0</v>
      </c>
      <c r="G601" s="130">
        <f t="shared" ref="G601:M601" si="195">(G602+G609+G610)</f>
        <v>0</v>
      </c>
      <c r="H601" s="130">
        <f>G601+F601</f>
        <v>0</v>
      </c>
      <c r="I601" s="130">
        <f t="shared" si="195"/>
        <v>0</v>
      </c>
      <c r="J601" s="130">
        <f t="shared" si="195"/>
        <v>0</v>
      </c>
      <c r="K601" s="130">
        <f>J601+I601</f>
        <v>0</v>
      </c>
      <c r="L601" s="130">
        <f t="shared" si="195"/>
        <v>0</v>
      </c>
      <c r="M601" s="130">
        <f t="shared" si="195"/>
        <v>0</v>
      </c>
      <c r="N601" s="130">
        <f t="shared" si="171"/>
        <v>0</v>
      </c>
      <c r="O601" s="47"/>
    </row>
    <row r="602" spans="1:16" ht="12" hidden="1" outlineLevel="1" thickBot="1" x14ac:dyDescent="0.25">
      <c r="A602" s="334" t="s">
        <v>709</v>
      </c>
      <c r="B602" s="334" t="s">
        <v>702</v>
      </c>
      <c r="C602" s="334"/>
      <c r="D602" s="334"/>
      <c r="E602" s="91" t="s">
        <v>97</v>
      </c>
      <c r="F602" s="147">
        <f>+SUM(F603:F606)</f>
        <v>0</v>
      </c>
      <c r="G602" s="147">
        <f t="shared" ref="G602:M602" si="196">+SUM(G603:G606)</f>
        <v>0</v>
      </c>
      <c r="H602" s="147">
        <f t="shared" si="169"/>
        <v>0</v>
      </c>
      <c r="I602" s="147">
        <f t="shared" si="196"/>
        <v>0</v>
      </c>
      <c r="J602" s="147">
        <f t="shared" si="196"/>
        <v>0</v>
      </c>
      <c r="K602" s="147">
        <f t="shared" si="170"/>
        <v>0</v>
      </c>
      <c r="L602" s="147">
        <f t="shared" si="196"/>
        <v>0</v>
      </c>
      <c r="M602" s="147">
        <f t="shared" si="196"/>
        <v>0</v>
      </c>
      <c r="N602" s="148">
        <f t="shared" si="171"/>
        <v>0</v>
      </c>
      <c r="O602" s="42"/>
    </row>
    <row r="603" spans="1:16" hidden="1" outlineLevel="2" x14ac:dyDescent="0.2">
      <c r="A603" s="341" t="s">
        <v>709</v>
      </c>
      <c r="B603" s="341" t="s">
        <v>702</v>
      </c>
      <c r="C603" s="341" t="s">
        <v>702</v>
      </c>
      <c r="D603" s="341"/>
      <c r="E603" s="92" t="s">
        <v>98</v>
      </c>
      <c r="F603" s="135"/>
      <c r="G603" s="135"/>
      <c r="H603" s="132">
        <f t="shared" si="169"/>
        <v>0</v>
      </c>
      <c r="I603" s="137"/>
      <c r="J603" s="137"/>
      <c r="K603" s="132">
        <f t="shared" si="170"/>
        <v>0</v>
      </c>
      <c r="L603" s="137"/>
      <c r="M603" s="137"/>
      <c r="N603" s="136">
        <f t="shared" si="171"/>
        <v>0</v>
      </c>
      <c r="O603" s="40"/>
    </row>
    <row r="604" spans="1:16" hidden="1" outlineLevel="2" x14ac:dyDescent="0.2">
      <c r="A604" s="341" t="s">
        <v>709</v>
      </c>
      <c r="B604" s="341" t="s">
        <v>702</v>
      </c>
      <c r="C604" s="341" t="s">
        <v>703</v>
      </c>
      <c r="D604" s="341"/>
      <c r="E604" s="92" t="s">
        <v>78</v>
      </c>
      <c r="F604" s="135"/>
      <c r="G604" s="135"/>
      <c r="H604" s="132">
        <f t="shared" si="169"/>
        <v>0</v>
      </c>
      <c r="I604" s="137"/>
      <c r="J604" s="137"/>
      <c r="K604" s="132">
        <f t="shared" si="170"/>
        <v>0</v>
      </c>
      <c r="L604" s="137"/>
      <c r="M604" s="137"/>
      <c r="N604" s="136">
        <f t="shared" si="171"/>
        <v>0</v>
      </c>
      <c r="O604" s="40"/>
    </row>
    <row r="605" spans="1:16" hidden="1" outlineLevel="2" x14ac:dyDescent="0.2">
      <c r="A605" s="341" t="s">
        <v>709</v>
      </c>
      <c r="B605" s="341" t="s">
        <v>702</v>
      </c>
      <c r="C605" s="341" t="s">
        <v>704</v>
      </c>
      <c r="D605" s="341"/>
      <c r="E605" s="92" t="s">
        <v>99</v>
      </c>
      <c r="F605" s="135"/>
      <c r="G605" s="135"/>
      <c r="H605" s="132">
        <f t="shared" si="169"/>
        <v>0</v>
      </c>
      <c r="I605" s="137"/>
      <c r="J605" s="137"/>
      <c r="K605" s="132">
        <f t="shared" si="170"/>
        <v>0</v>
      </c>
      <c r="L605" s="137"/>
      <c r="M605" s="137"/>
      <c r="N605" s="136">
        <f t="shared" si="171"/>
        <v>0</v>
      </c>
      <c r="O605" s="40"/>
    </row>
    <row r="606" spans="1:16" hidden="1" outlineLevel="2" x14ac:dyDescent="0.2">
      <c r="A606" s="341" t="s">
        <v>709</v>
      </c>
      <c r="B606" s="341" t="s">
        <v>702</v>
      </c>
      <c r="C606" s="341" t="s">
        <v>707</v>
      </c>
      <c r="D606" s="341"/>
      <c r="E606" s="92" t="s">
        <v>131</v>
      </c>
      <c r="F606" s="132">
        <f>SUM(F607:F608)</f>
        <v>0</v>
      </c>
      <c r="G606" s="132">
        <f>SUM(G607:G608)</f>
        <v>0</v>
      </c>
      <c r="H606" s="132">
        <f t="shared" si="169"/>
        <v>0</v>
      </c>
      <c r="I606" s="381">
        <f>SUM(I607:I608)</f>
        <v>0</v>
      </c>
      <c r="J606" s="381">
        <f>SUM(J607:J608)</f>
        <v>0</v>
      </c>
      <c r="K606" s="132">
        <f t="shared" si="170"/>
        <v>0</v>
      </c>
      <c r="L606" s="381">
        <f>SUM(L607:L608)</f>
        <v>0</v>
      </c>
      <c r="M606" s="381">
        <f>SUM(M607:M608)</f>
        <v>0</v>
      </c>
      <c r="N606" s="136">
        <f t="shared" si="171"/>
        <v>0</v>
      </c>
      <c r="O606" s="40"/>
    </row>
    <row r="607" spans="1:16" s="121" customFormat="1" hidden="1" outlineLevel="4" x14ac:dyDescent="0.2">
      <c r="A607" s="324" t="s">
        <v>709</v>
      </c>
      <c r="B607" s="324" t="s">
        <v>702</v>
      </c>
      <c r="C607" s="324" t="s">
        <v>707</v>
      </c>
      <c r="D607" s="364" t="s">
        <v>1219</v>
      </c>
      <c r="E607" s="93" t="s">
        <v>205</v>
      </c>
      <c r="F607" s="379"/>
      <c r="G607" s="379"/>
      <c r="H607" s="380">
        <f t="shared" ref="H607:H608" si="197">F607+G607</f>
        <v>0</v>
      </c>
      <c r="I607" s="379"/>
      <c r="J607" s="379"/>
      <c r="K607" s="380">
        <f t="shared" ref="K607:K608" si="198">I607+J607</f>
        <v>0</v>
      </c>
      <c r="L607" s="379"/>
      <c r="M607" s="379"/>
      <c r="N607" s="380">
        <f t="shared" ref="N607:N608" si="199">L607+M607</f>
        <v>0</v>
      </c>
      <c r="O607" s="54"/>
      <c r="P607" s="120"/>
    </row>
    <row r="608" spans="1:16" s="16" customFormat="1" ht="12" hidden="1" outlineLevel="4" thickBot="1" x14ac:dyDescent="0.25">
      <c r="A608" s="343" t="s">
        <v>709</v>
      </c>
      <c r="B608" s="343" t="s">
        <v>702</v>
      </c>
      <c r="C608" s="343" t="s">
        <v>707</v>
      </c>
      <c r="D608" s="324" t="s">
        <v>1218</v>
      </c>
      <c r="E608" s="93" t="s">
        <v>1637</v>
      </c>
      <c r="F608" s="379"/>
      <c r="G608" s="379"/>
      <c r="H608" s="380">
        <f t="shared" si="197"/>
        <v>0</v>
      </c>
      <c r="I608" s="379"/>
      <c r="J608" s="379"/>
      <c r="K608" s="380">
        <f t="shared" si="198"/>
        <v>0</v>
      </c>
      <c r="L608" s="379"/>
      <c r="M608" s="379"/>
      <c r="N608" s="380">
        <f t="shared" si="199"/>
        <v>0</v>
      </c>
      <c r="O608" s="33"/>
      <c r="P608" s="6"/>
    </row>
    <row r="609" spans="1:16" ht="12" hidden="1" outlineLevel="1" thickBot="1" x14ac:dyDescent="0.25">
      <c r="A609" s="334" t="s">
        <v>709</v>
      </c>
      <c r="B609" s="334" t="s">
        <v>703</v>
      </c>
      <c r="C609" s="334"/>
      <c r="D609" s="334"/>
      <c r="E609" s="91" t="s">
        <v>937</v>
      </c>
      <c r="F609" s="151"/>
      <c r="G609" s="151"/>
      <c r="H609" s="147">
        <f t="shared" ref="H609" si="200">F609+G609</f>
        <v>0</v>
      </c>
      <c r="I609" s="151"/>
      <c r="J609" s="151"/>
      <c r="K609" s="147">
        <f t="shared" ref="K609" si="201">I609+J609</f>
        <v>0</v>
      </c>
      <c r="L609" s="151"/>
      <c r="M609" s="151"/>
      <c r="N609" s="148">
        <f t="shared" ref="N609" si="202">L609+M609</f>
        <v>0</v>
      </c>
      <c r="O609" s="42"/>
    </row>
    <row r="610" spans="1:16" ht="12" hidden="1" outlineLevel="1" thickBot="1" x14ac:dyDescent="0.25">
      <c r="A610" s="334" t="s">
        <v>709</v>
      </c>
      <c r="B610" s="334" t="s">
        <v>704</v>
      </c>
      <c r="C610" s="334"/>
      <c r="D610" s="334"/>
      <c r="E610" s="91" t="s">
        <v>938</v>
      </c>
      <c r="F610" s="151"/>
      <c r="G610" s="151"/>
      <c r="H610" s="147">
        <f t="shared" ref="H610" si="203">F610+G610</f>
        <v>0</v>
      </c>
      <c r="I610" s="151"/>
      <c r="J610" s="151"/>
      <c r="K610" s="147">
        <f t="shared" ref="K610" si="204">I610+J610</f>
        <v>0</v>
      </c>
      <c r="L610" s="151"/>
      <c r="M610" s="151"/>
      <c r="N610" s="148">
        <f t="shared" ref="N610" si="205">L610+M610</f>
        <v>0</v>
      </c>
      <c r="O610" s="42"/>
    </row>
    <row r="611" spans="1:16" ht="12.75" collapsed="1" thickTop="1" thickBot="1" x14ac:dyDescent="0.25">
      <c r="A611" s="333" t="s">
        <v>711</v>
      </c>
      <c r="B611" s="333"/>
      <c r="C611" s="333"/>
      <c r="D611" s="333"/>
      <c r="E611" s="192" t="s">
        <v>100</v>
      </c>
      <c r="F611" s="130">
        <f>SUM(F612:F615)</f>
        <v>0</v>
      </c>
      <c r="G611" s="130">
        <f>SUM(G612:G615)</f>
        <v>0</v>
      </c>
      <c r="H611" s="130">
        <f t="shared" si="169"/>
        <v>0</v>
      </c>
      <c r="I611" s="130">
        <f>SUM(I612:I615)</f>
        <v>0</v>
      </c>
      <c r="J611" s="130">
        <f>SUM(J612:J615)</f>
        <v>0</v>
      </c>
      <c r="K611" s="130">
        <f t="shared" si="170"/>
        <v>0</v>
      </c>
      <c r="L611" s="130">
        <f>SUM(L612:L615)</f>
        <v>0</v>
      </c>
      <c r="M611" s="130">
        <f>SUM(M612:M615)</f>
        <v>0</v>
      </c>
      <c r="N611" s="130">
        <f t="shared" si="171"/>
        <v>0</v>
      </c>
      <c r="O611" s="47"/>
    </row>
    <row r="612" spans="1:16" ht="12" hidden="1" outlineLevel="1" thickBot="1" x14ac:dyDescent="0.25">
      <c r="A612" s="334" t="s">
        <v>711</v>
      </c>
      <c r="B612" s="334" t="s">
        <v>702</v>
      </c>
      <c r="C612" s="334"/>
      <c r="D612" s="334"/>
      <c r="E612" s="91" t="s">
        <v>845</v>
      </c>
      <c r="F612" s="151"/>
      <c r="G612" s="151"/>
      <c r="H612" s="147">
        <f t="shared" si="169"/>
        <v>0</v>
      </c>
      <c r="I612" s="152"/>
      <c r="J612" s="152"/>
      <c r="K612" s="147">
        <f t="shared" si="170"/>
        <v>0</v>
      </c>
      <c r="L612" s="152"/>
      <c r="M612" s="152"/>
      <c r="N612" s="148">
        <f t="shared" si="171"/>
        <v>0</v>
      </c>
      <c r="O612" s="42"/>
    </row>
    <row r="613" spans="1:16" ht="12" hidden="1" outlineLevel="1" thickBot="1" x14ac:dyDescent="0.25">
      <c r="A613" s="334" t="s">
        <v>711</v>
      </c>
      <c r="B613" s="334" t="s">
        <v>703</v>
      </c>
      <c r="C613" s="334"/>
      <c r="D613" s="334"/>
      <c r="E613" s="91" t="s">
        <v>846</v>
      </c>
      <c r="F613" s="151"/>
      <c r="G613" s="151"/>
      <c r="H613" s="147">
        <f t="shared" si="169"/>
        <v>0</v>
      </c>
      <c r="I613" s="152"/>
      <c r="J613" s="152"/>
      <c r="K613" s="147">
        <f t="shared" si="170"/>
        <v>0</v>
      </c>
      <c r="L613" s="152"/>
      <c r="M613" s="152"/>
      <c r="N613" s="148">
        <f t="shared" si="171"/>
        <v>0</v>
      </c>
      <c r="O613" s="42"/>
    </row>
    <row r="614" spans="1:16" ht="12" hidden="1" outlineLevel="1" thickBot="1" x14ac:dyDescent="0.25">
      <c r="A614" s="334" t="s">
        <v>711</v>
      </c>
      <c r="B614" s="334" t="s">
        <v>704</v>
      </c>
      <c r="C614" s="334"/>
      <c r="D614" s="334"/>
      <c r="E614" s="91" t="s">
        <v>842</v>
      </c>
      <c r="F614" s="151"/>
      <c r="G614" s="151"/>
      <c r="H614" s="147">
        <f>F614+G614</f>
        <v>0</v>
      </c>
      <c r="I614" s="152"/>
      <c r="J614" s="152"/>
      <c r="K614" s="147">
        <f>I614+J614</f>
        <v>0</v>
      </c>
      <c r="L614" s="152"/>
      <c r="M614" s="152"/>
      <c r="N614" s="148">
        <f>L614+M614</f>
        <v>0</v>
      </c>
      <c r="O614" s="42"/>
    </row>
    <row r="615" spans="1:16" ht="12" hidden="1" outlineLevel="1" thickBot="1" x14ac:dyDescent="0.25">
      <c r="A615" s="334" t="s">
        <v>711</v>
      </c>
      <c r="B615" s="334" t="s">
        <v>707</v>
      </c>
      <c r="C615" s="334"/>
      <c r="D615" s="334"/>
      <c r="E615" s="91" t="s">
        <v>1638</v>
      </c>
      <c r="F615" s="151"/>
      <c r="G615" s="151"/>
      <c r="H615" s="147">
        <f>F615+G615</f>
        <v>0</v>
      </c>
      <c r="I615" s="152"/>
      <c r="J615" s="152"/>
      <c r="K615" s="147">
        <f>I615+J615</f>
        <v>0</v>
      </c>
      <c r="L615" s="152"/>
      <c r="M615" s="152"/>
      <c r="N615" s="148">
        <f>L615+M615</f>
        <v>0</v>
      </c>
      <c r="O615" s="42"/>
    </row>
    <row r="616" spans="1:16" ht="12.75" thickTop="1" thickBot="1" x14ac:dyDescent="0.25">
      <c r="A616" s="333" t="s">
        <v>715</v>
      </c>
      <c r="B616" s="333"/>
      <c r="C616" s="333"/>
      <c r="D616" s="333"/>
      <c r="E616" s="192" t="s">
        <v>939</v>
      </c>
      <c r="F616" s="130">
        <f>+F617+F631+F633+F638+F632</f>
        <v>85866086</v>
      </c>
      <c r="G616" s="130">
        <f>+G617+G631+G633+G638+G632</f>
        <v>0</v>
      </c>
      <c r="H616" s="130">
        <f>F616+G616</f>
        <v>85866086</v>
      </c>
      <c r="I616" s="130">
        <f>+I617+I631+I633+I638+I632</f>
        <v>127198750</v>
      </c>
      <c r="J616" s="130">
        <f>+J617+J631+J633+J638+J632</f>
        <v>0</v>
      </c>
      <c r="K616" s="130">
        <f t="shared" si="170"/>
        <v>127198750</v>
      </c>
      <c r="L616" s="130">
        <f>+L617+L631+L633+L638+L632</f>
        <v>0</v>
      </c>
      <c r="M616" s="130">
        <f>+M617+M631+M633+M638+M632</f>
        <v>0</v>
      </c>
      <c r="N616" s="130">
        <f>L616+M616</f>
        <v>0</v>
      </c>
      <c r="O616" s="47"/>
    </row>
    <row r="617" spans="1:16" ht="12" outlineLevel="1" collapsed="1" thickBot="1" x14ac:dyDescent="0.25">
      <c r="A617" s="334" t="s">
        <v>715</v>
      </c>
      <c r="B617" s="334" t="s">
        <v>702</v>
      </c>
      <c r="C617" s="334"/>
      <c r="D617" s="334"/>
      <c r="E617" s="91" t="s">
        <v>101</v>
      </c>
      <c r="F617" s="147">
        <f>F618+F623+F629</f>
        <v>45656086</v>
      </c>
      <c r="G617" s="147">
        <f>G618+G623+G629</f>
        <v>0</v>
      </c>
      <c r="H617" s="147">
        <f t="shared" si="169"/>
        <v>45656086</v>
      </c>
      <c r="I617" s="147">
        <f>I618+I623+I629</f>
        <v>71698750</v>
      </c>
      <c r="J617" s="147">
        <f>J618+J623+J629</f>
        <v>0</v>
      </c>
      <c r="K617" s="147">
        <f t="shared" si="170"/>
        <v>71698750</v>
      </c>
      <c r="L617" s="147">
        <f>L618+L623+L629</f>
        <v>0</v>
      </c>
      <c r="M617" s="147">
        <f>M618+M623+M629</f>
        <v>0</v>
      </c>
      <c r="N617" s="148">
        <f t="shared" si="171"/>
        <v>0</v>
      </c>
      <c r="O617" s="42"/>
    </row>
    <row r="618" spans="1:16" hidden="1" outlineLevel="3" x14ac:dyDescent="0.2">
      <c r="A618" s="341" t="s">
        <v>715</v>
      </c>
      <c r="B618" s="341" t="s">
        <v>702</v>
      </c>
      <c r="C618" s="341" t="s">
        <v>702</v>
      </c>
      <c r="D618" s="341"/>
      <c r="E618" s="92" t="s">
        <v>1173</v>
      </c>
      <c r="F618" s="132">
        <f>SUM(F619:F622)</f>
        <v>0</v>
      </c>
      <c r="G618" s="132">
        <f>SUM(G619:G622)</f>
        <v>0</v>
      </c>
      <c r="H618" s="132">
        <f t="shared" si="169"/>
        <v>0</v>
      </c>
      <c r="I618" s="132">
        <f>SUM(I619:I622)</f>
        <v>0</v>
      </c>
      <c r="J618" s="132">
        <f>SUM(J619:J622)</f>
        <v>0</v>
      </c>
      <c r="K618" s="132">
        <f t="shared" si="170"/>
        <v>0</v>
      </c>
      <c r="L618" s="132">
        <f>SUM(L619:L622)</f>
        <v>0</v>
      </c>
      <c r="M618" s="132">
        <f>SUM(M619:M622)</f>
        <v>0</v>
      </c>
      <c r="N618" s="136">
        <f t="shared" si="171"/>
        <v>0</v>
      </c>
      <c r="O618" s="40"/>
    </row>
    <row r="619" spans="1:16" s="14" customFormat="1" hidden="1" outlineLevel="3" x14ac:dyDescent="0.2">
      <c r="A619" s="338" t="s">
        <v>715</v>
      </c>
      <c r="B619" s="338" t="s">
        <v>702</v>
      </c>
      <c r="C619" s="338" t="s">
        <v>702</v>
      </c>
      <c r="D619" s="338" t="s">
        <v>1219</v>
      </c>
      <c r="E619" s="93" t="s">
        <v>1174</v>
      </c>
      <c r="F619" s="133"/>
      <c r="G619" s="160"/>
      <c r="H619" s="161">
        <f t="shared" si="169"/>
        <v>0</v>
      </c>
      <c r="I619" s="133"/>
      <c r="J619" s="133"/>
      <c r="K619" s="161">
        <f t="shared" si="170"/>
        <v>0</v>
      </c>
      <c r="L619" s="133"/>
      <c r="M619" s="133"/>
      <c r="N619" s="372">
        <f t="shared" si="171"/>
        <v>0</v>
      </c>
      <c r="O619" s="29"/>
      <c r="P619" s="6"/>
    </row>
    <row r="620" spans="1:16" s="16" customFormat="1" hidden="1" outlineLevel="3" x14ac:dyDescent="0.2">
      <c r="A620" s="343" t="s">
        <v>715</v>
      </c>
      <c r="B620" s="343" t="s">
        <v>702</v>
      </c>
      <c r="C620" s="343" t="s">
        <v>702</v>
      </c>
      <c r="D620" s="343" t="s">
        <v>1218</v>
      </c>
      <c r="E620" s="93" t="s">
        <v>135</v>
      </c>
      <c r="F620" s="138"/>
      <c r="G620" s="162"/>
      <c r="H620" s="163">
        <f t="shared" si="169"/>
        <v>0</v>
      </c>
      <c r="I620" s="138"/>
      <c r="J620" s="138"/>
      <c r="K620" s="163">
        <f t="shared" si="170"/>
        <v>0</v>
      </c>
      <c r="L620" s="138"/>
      <c r="M620" s="138"/>
      <c r="N620" s="371">
        <f t="shared" si="171"/>
        <v>0</v>
      </c>
      <c r="O620" s="35"/>
      <c r="P620" s="6"/>
    </row>
    <row r="621" spans="1:16" s="16" customFormat="1" hidden="1" outlineLevel="3" x14ac:dyDescent="0.2">
      <c r="A621" s="343" t="s">
        <v>715</v>
      </c>
      <c r="B621" s="343" t="s">
        <v>702</v>
      </c>
      <c r="C621" s="343" t="s">
        <v>702</v>
      </c>
      <c r="D621" s="338" t="s">
        <v>1220</v>
      </c>
      <c r="E621" s="93" t="s">
        <v>136</v>
      </c>
      <c r="F621" s="138"/>
      <c r="G621" s="162"/>
      <c r="H621" s="163">
        <f t="shared" si="169"/>
        <v>0</v>
      </c>
      <c r="I621" s="138"/>
      <c r="J621" s="138"/>
      <c r="K621" s="163">
        <f t="shared" si="170"/>
        <v>0</v>
      </c>
      <c r="L621" s="138"/>
      <c r="M621" s="138"/>
      <c r="N621" s="371">
        <f t="shared" si="171"/>
        <v>0</v>
      </c>
      <c r="O621" s="35"/>
      <c r="P621" s="6"/>
    </row>
    <row r="622" spans="1:16" s="16" customFormat="1" hidden="1" outlineLevel="3" x14ac:dyDescent="0.2">
      <c r="A622" s="343" t="s">
        <v>715</v>
      </c>
      <c r="B622" s="343" t="s">
        <v>702</v>
      </c>
      <c r="C622" s="343" t="s">
        <v>702</v>
      </c>
      <c r="D622" s="343" t="s">
        <v>1221</v>
      </c>
      <c r="E622" s="93" t="s">
        <v>137</v>
      </c>
      <c r="F622" s="138"/>
      <c r="G622" s="162"/>
      <c r="H622" s="163">
        <f t="shared" si="169"/>
        <v>0</v>
      </c>
      <c r="I622" s="138"/>
      <c r="J622" s="138"/>
      <c r="K622" s="163">
        <f t="shared" si="170"/>
        <v>0</v>
      </c>
      <c r="L622" s="138"/>
      <c r="M622" s="138"/>
      <c r="N622" s="371">
        <f t="shared" si="171"/>
        <v>0</v>
      </c>
      <c r="O622" s="35"/>
      <c r="P622" s="6"/>
    </row>
    <row r="623" spans="1:16" hidden="1" outlineLevel="3" x14ac:dyDescent="0.2">
      <c r="A623" s="341" t="s">
        <v>715</v>
      </c>
      <c r="B623" s="341" t="s">
        <v>702</v>
      </c>
      <c r="C623" s="341" t="s">
        <v>703</v>
      </c>
      <c r="D623" s="341"/>
      <c r="E623" s="92" t="s">
        <v>1175</v>
      </c>
      <c r="F623" s="132">
        <f>SUM(F624:F628)</f>
        <v>45656086</v>
      </c>
      <c r="G623" s="132">
        <f>SUM(G624:G628)</f>
        <v>0</v>
      </c>
      <c r="H623" s="132">
        <f t="shared" ref="H623:H628" si="206">F623+G623</f>
        <v>45656086</v>
      </c>
      <c r="I623" s="132">
        <f>SUM(I624:I628)</f>
        <v>71698750</v>
      </c>
      <c r="J623" s="132">
        <f>SUM(J624:J628)</f>
        <v>0</v>
      </c>
      <c r="K623" s="132">
        <f t="shared" ref="K623:K628" si="207">I623+J623</f>
        <v>71698750</v>
      </c>
      <c r="L623" s="132">
        <f>SUM(L624:L628)</f>
        <v>0</v>
      </c>
      <c r="M623" s="132">
        <f>SUM(M624:M628)</f>
        <v>0</v>
      </c>
      <c r="N623" s="136">
        <f t="shared" ref="N623:N628" si="208">L623+M623</f>
        <v>0</v>
      </c>
      <c r="O623" s="40"/>
    </row>
    <row r="624" spans="1:16" s="14" customFormat="1" hidden="1" outlineLevel="3" x14ac:dyDescent="0.2">
      <c r="A624" s="338" t="s">
        <v>715</v>
      </c>
      <c r="B624" s="338" t="s">
        <v>702</v>
      </c>
      <c r="C624" s="338" t="s">
        <v>703</v>
      </c>
      <c r="D624" s="338" t="s">
        <v>1219</v>
      </c>
      <c r="E624" s="93" t="s">
        <v>102</v>
      </c>
      <c r="F624" s="133">
        <v>45656086</v>
      </c>
      <c r="G624" s="160"/>
      <c r="H624" s="161">
        <f t="shared" si="206"/>
        <v>45656086</v>
      </c>
      <c r="I624" s="133">
        <v>71698750</v>
      </c>
      <c r="J624" s="133"/>
      <c r="K624" s="161">
        <f t="shared" si="207"/>
        <v>71698750</v>
      </c>
      <c r="L624" s="133"/>
      <c r="M624" s="133"/>
      <c r="N624" s="372">
        <f t="shared" si="208"/>
        <v>0</v>
      </c>
      <c r="O624" s="29"/>
      <c r="P624" s="6"/>
    </row>
    <row r="625" spans="1:16" s="16" customFormat="1" hidden="1" outlineLevel="3" x14ac:dyDescent="0.2">
      <c r="A625" s="343" t="s">
        <v>715</v>
      </c>
      <c r="B625" s="343" t="s">
        <v>702</v>
      </c>
      <c r="C625" s="343" t="s">
        <v>703</v>
      </c>
      <c r="D625" s="343" t="s">
        <v>1218</v>
      </c>
      <c r="E625" s="93" t="s">
        <v>132</v>
      </c>
      <c r="F625" s="138"/>
      <c r="G625" s="162"/>
      <c r="H625" s="163">
        <f t="shared" si="206"/>
        <v>0</v>
      </c>
      <c r="I625" s="138"/>
      <c r="J625" s="138"/>
      <c r="K625" s="163">
        <f t="shared" si="207"/>
        <v>0</v>
      </c>
      <c r="L625" s="138"/>
      <c r="M625" s="138"/>
      <c r="N625" s="371">
        <f t="shared" si="208"/>
        <v>0</v>
      </c>
      <c r="O625" s="35"/>
      <c r="P625" s="6"/>
    </row>
    <row r="626" spans="1:16" s="16" customFormat="1" hidden="1" outlineLevel="3" x14ac:dyDescent="0.2">
      <c r="A626" s="343" t="s">
        <v>715</v>
      </c>
      <c r="B626" s="343" t="s">
        <v>702</v>
      </c>
      <c r="C626" s="343" t="s">
        <v>703</v>
      </c>
      <c r="D626" s="338" t="s">
        <v>1220</v>
      </c>
      <c r="E626" s="93" t="s">
        <v>133</v>
      </c>
      <c r="F626" s="138"/>
      <c r="G626" s="162"/>
      <c r="H626" s="163">
        <f t="shared" si="206"/>
        <v>0</v>
      </c>
      <c r="I626" s="138"/>
      <c r="J626" s="138"/>
      <c r="K626" s="163">
        <f t="shared" si="207"/>
        <v>0</v>
      </c>
      <c r="L626" s="138"/>
      <c r="M626" s="138"/>
      <c r="N626" s="371">
        <f t="shared" si="208"/>
        <v>0</v>
      </c>
      <c r="O626" s="35"/>
      <c r="P626" s="6"/>
    </row>
    <row r="627" spans="1:16" s="16" customFormat="1" hidden="1" outlineLevel="3" x14ac:dyDescent="0.2">
      <c r="A627" s="343" t="s">
        <v>715</v>
      </c>
      <c r="B627" s="343" t="s">
        <v>702</v>
      </c>
      <c r="C627" s="343" t="s">
        <v>703</v>
      </c>
      <c r="D627" s="343" t="s">
        <v>1221</v>
      </c>
      <c r="E627" s="93" t="s">
        <v>134</v>
      </c>
      <c r="F627" s="138"/>
      <c r="G627" s="162"/>
      <c r="H627" s="163">
        <f t="shared" ref="H627" si="209">F627+G627</f>
        <v>0</v>
      </c>
      <c r="I627" s="138"/>
      <c r="J627" s="138"/>
      <c r="K627" s="163">
        <f t="shared" ref="K627" si="210">I627+J627</f>
        <v>0</v>
      </c>
      <c r="L627" s="138"/>
      <c r="M627" s="138"/>
      <c r="N627" s="371">
        <f t="shared" ref="N627" si="211">L627+M627</f>
        <v>0</v>
      </c>
      <c r="O627" s="35"/>
      <c r="P627" s="6"/>
    </row>
    <row r="628" spans="1:16" s="16" customFormat="1" hidden="1" outlineLevel="3" x14ac:dyDescent="0.2">
      <c r="A628" s="343" t="s">
        <v>715</v>
      </c>
      <c r="B628" s="343" t="s">
        <v>702</v>
      </c>
      <c r="C628" s="343" t="s">
        <v>703</v>
      </c>
      <c r="D628" s="338" t="s">
        <v>1225</v>
      </c>
      <c r="E628" s="93" t="s">
        <v>103</v>
      </c>
      <c r="F628" s="138"/>
      <c r="G628" s="162"/>
      <c r="H628" s="163">
        <f t="shared" si="206"/>
        <v>0</v>
      </c>
      <c r="I628" s="138"/>
      <c r="J628" s="138"/>
      <c r="K628" s="163">
        <f t="shared" si="207"/>
        <v>0</v>
      </c>
      <c r="L628" s="138"/>
      <c r="M628" s="138"/>
      <c r="N628" s="371">
        <f t="shared" si="208"/>
        <v>0</v>
      </c>
      <c r="O628" s="35"/>
      <c r="P628" s="6"/>
    </row>
    <row r="629" spans="1:16" hidden="1" outlineLevel="3" x14ac:dyDescent="0.2">
      <c r="A629" s="341" t="s">
        <v>715</v>
      </c>
      <c r="B629" s="341" t="s">
        <v>702</v>
      </c>
      <c r="C629" s="341" t="s">
        <v>704</v>
      </c>
      <c r="D629" s="341"/>
      <c r="E629" s="92" t="s">
        <v>1176</v>
      </c>
      <c r="F629" s="132">
        <f>F630</f>
        <v>0</v>
      </c>
      <c r="G629" s="132">
        <f>G630</f>
        <v>0</v>
      </c>
      <c r="H629" s="132">
        <f>F629+G629</f>
        <v>0</v>
      </c>
      <c r="I629" s="132">
        <f>I630</f>
        <v>0</v>
      </c>
      <c r="J629" s="132">
        <f>J630</f>
        <v>0</v>
      </c>
      <c r="K629" s="132">
        <f>I629+J629</f>
        <v>0</v>
      </c>
      <c r="L629" s="132">
        <f>L630</f>
        <v>0</v>
      </c>
      <c r="M629" s="132">
        <f>M630</f>
        <v>0</v>
      </c>
      <c r="N629" s="136">
        <f>L629+M629</f>
        <v>0</v>
      </c>
      <c r="O629" s="40"/>
    </row>
    <row r="630" spans="1:16" s="14" customFormat="1" ht="12" hidden="1" outlineLevel="3" thickBot="1" x14ac:dyDescent="0.25">
      <c r="A630" s="338" t="s">
        <v>715</v>
      </c>
      <c r="B630" s="338" t="s">
        <v>702</v>
      </c>
      <c r="C630" s="338" t="s">
        <v>704</v>
      </c>
      <c r="D630" s="338" t="s">
        <v>1219</v>
      </c>
      <c r="E630" s="93" t="s">
        <v>693</v>
      </c>
      <c r="F630" s="133"/>
      <c r="G630" s="160"/>
      <c r="H630" s="161">
        <f t="shared" ref="H630" si="212">F630+G630</f>
        <v>0</v>
      </c>
      <c r="I630" s="133"/>
      <c r="J630" s="133"/>
      <c r="K630" s="161">
        <f t="shared" ref="K630" si="213">I630+J630</f>
        <v>0</v>
      </c>
      <c r="L630" s="133"/>
      <c r="M630" s="133"/>
      <c r="N630" s="372">
        <f t="shared" ref="N630" si="214">L630+M630</f>
        <v>0</v>
      </c>
      <c r="O630" s="29"/>
      <c r="P630" s="6"/>
    </row>
    <row r="631" spans="1:16" ht="12" outlineLevel="1" thickBot="1" x14ac:dyDescent="0.25">
      <c r="A631" s="334" t="s">
        <v>715</v>
      </c>
      <c r="B631" s="334" t="s">
        <v>703</v>
      </c>
      <c r="C631" s="334"/>
      <c r="D631" s="334"/>
      <c r="E631" s="91" t="s">
        <v>121</v>
      </c>
      <c r="F631" s="151"/>
      <c r="G631" s="151"/>
      <c r="H631" s="147">
        <f t="shared" ref="H631:H688" si="215">F631+G631</f>
        <v>0</v>
      </c>
      <c r="I631" s="152"/>
      <c r="J631" s="152"/>
      <c r="K631" s="147">
        <f t="shared" ref="K631:K688" si="216">I631+J631</f>
        <v>0</v>
      </c>
      <c r="L631" s="152"/>
      <c r="M631" s="152"/>
      <c r="N631" s="148">
        <f t="shared" ref="N631:N688" si="217">L631+M631</f>
        <v>0</v>
      </c>
      <c r="O631" s="42"/>
    </row>
    <row r="632" spans="1:16" ht="12" outlineLevel="1" thickBot="1" x14ac:dyDescent="0.25">
      <c r="A632" s="334" t="s">
        <v>715</v>
      </c>
      <c r="B632" s="334" t="s">
        <v>704</v>
      </c>
      <c r="C632" s="334"/>
      <c r="D632" s="334"/>
      <c r="E632" s="91" t="s">
        <v>834</v>
      </c>
      <c r="F632" s="151">
        <v>210000</v>
      </c>
      <c r="G632" s="151"/>
      <c r="H632" s="147">
        <f>F632+G632</f>
        <v>210000</v>
      </c>
      <c r="I632" s="152">
        <v>500000</v>
      </c>
      <c r="J632" s="152"/>
      <c r="K632" s="147">
        <f>I632+J632</f>
        <v>500000</v>
      </c>
      <c r="L632" s="152"/>
      <c r="M632" s="152"/>
      <c r="N632" s="148">
        <f>L632+M632</f>
        <v>0</v>
      </c>
      <c r="O632" s="42"/>
    </row>
    <row r="633" spans="1:16" ht="12" outlineLevel="1" thickBot="1" x14ac:dyDescent="0.25">
      <c r="A633" s="334" t="s">
        <v>715</v>
      </c>
      <c r="B633" s="334" t="s">
        <v>707</v>
      </c>
      <c r="C633" s="334"/>
      <c r="D633" s="334"/>
      <c r="E633" s="91" t="s">
        <v>3</v>
      </c>
      <c r="F633" s="147">
        <f>SUM(F634:F637)</f>
        <v>40000000</v>
      </c>
      <c r="G633" s="147">
        <f t="shared" ref="G633:M633" si="218">SUM(G634:G637)</f>
        <v>0</v>
      </c>
      <c r="H633" s="147">
        <f t="shared" si="215"/>
        <v>40000000</v>
      </c>
      <c r="I633" s="147">
        <f t="shared" si="218"/>
        <v>55000000</v>
      </c>
      <c r="J633" s="147">
        <f t="shared" si="218"/>
        <v>0</v>
      </c>
      <c r="K633" s="147">
        <f t="shared" si="216"/>
        <v>55000000</v>
      </c>
      <c r="L633" s="147">
        <f t="shared" si="218"/>
        <v>0</v>
      </c>
      <c r="M633" s="147">
        <f t="shared" si="218"/>
        <v>0</v>
      </c>
      <c r="N633" s="148">
        <f t="shared" si="217"/>
        <v>0</v>
      </c>
      <c r="O633" s="42"/>
    </row>
    <row r="634" spans="1:16" outlineLevel="2" x14ac:dyDescent="0.2">
      <c r="A634" s="341" t="s">
        <v>715</v>
      </c>
      <c r="B634" s="341" t="s">
        <v>707</v>
      </c>
      <c r="C634" s="341" t="s">
        <v>702</v>
      </c>
      <c r="D634" s="341"/>
      <c r="E634" s="92" t="s">
        <v>104</v>
      </c>
      <c r="F634" s="135">
        <v>40000000</v>
      </c>
      <c r="G634" s="135"/>
      <c r="H634" s="132">
        <f t="shared" si="215"/>
        <v>40000000</v>
      </c>
      <c r="I634" s="137">
        <v>55000000</v>
      </c>
      <c r="J634" s="137"/>
      <c r="K634" s="132">
        <f t="shared" si="216"/>
        <v>55000000</v>
      </c>
      <c r="L634" s="137"/>
      <c r="M634" s="137"/>
      <c r="N634" s="136">
        <f t="shared" si="217"/>
        <v>0</v>
      </c>
      <c r="O634" s="40"/>
    </row>
    <row r="635" spans="1:16" outlineLevel="2" x14ac:dyDescent="0.2">
      <c r="A635" s="341" t="s">
        <v>715</v>
      </c>
      <c r="B635" s="341" t="s">
        <v>707</v>
      </c>
      <c r="C635" s="341" t="s">
        <v>703</v>
      </c>
      <c r="D635" s="341"/>
      <c r="E635" s="92" t="s">
        <v>714</v>
      </c>
      <c r="F635" s="135"/>
      <c r="G635" s="135"/>
      <c r="H635" s="132">
        <f t="shared" si="215"/>
        <v>0</v>
      </c>
      <c r="I635" s="137"/>
      <c r="J635" s="137"/>
      <c r="K635" s="132">
        <f t="shared" si="216"/>
        <v>0</v>
      </c>
      <c r="L635" s="137"/>
      <c r="M635" s="137"/>
      <c r="N635" s="136">
        <f t="shared" si="217"/>
        <v>0</v>
      </c>
      <c r="O635" s="40"/>
    </row>
    <row r="636" spans="1:16" outlineLevel="2" x14ac:dyDescent="0.2">
      <c r="A636" s="341" t="s">
        <v>715</v>
      </c>
      <c r="B636" s="341" t="s">
        <v>707</v>
      </c>
      <c r="C636" s="341" t="s">
        <v>704</v>
      </c>
      <c r="D636" s="341"/>
      <c r="E636" s="92" t="s">
        <v>747</v>
      </c>
      <c r="F636" s="135"/>
      <c r="G636" s="135"/>
      <c r="H636" s="132">
        <f t="shared" ref="H636" si="219">F636+G636</f>
        <v>0</v>
      </c>
      <c r="I636" s="137"/>
      <c r="J636" s="137"/>
      <c r="K636" s="132">
        <f t="shared" ref="K636" si="220">I636+J636</f>
        <v>0</v>
      </c>
      <c r="L636" s="137"/>
      <c r="M636" s="137"/>
      <c r="N636" s="136">
        <f t="shared" ref="N636" si="221">L636+M636</f>
        <v>0</v>
      </c>
      <c r="O636" s="40"/>
    </row>
    <row r="637" spans="1:16" ht="12" outlineLevel="2" thickBot="1" x14ac:dyDescent="0.25">
      <c r="A637" s="341" t="s">
        <v>715</v>
      </c>
      <c r="B637" s="341" t="s">
        <v>707</v>
      </c>
      <c r="C637" s="341" t="s">
        <v>707</v>
      </c>
      <c r="D637" s="341"/>
      <c r="E637" s="92" t="s">
        <v>1639</v>
      </c>
      <c r="F637" s="135"/>
      <c r="G637" s="135"/>
      <c r="H637" s="132">
        <f t="shared" si="215"/>
        <v>0</v>
      </c>
      <c r="I637" s="137"/>
      <c r="J637" s="137"/>
      <c r="K637" s="132">
        <f t="shared" si="216"/>
        <v>0</v>
      </c>
      <c r="L637" s="137"/>
      <c r="M637" s="137"/>
      <c r="N637" s="136">
        <f t="shared" si="217"/>
        <v>0</v>
      </c>
      <c r="O637" s="40"/>
    </row>
    <row r="638" spans="1:16" ht="12" outlineLevel="1" thickBot="1" x14ac:dyDescent="0.25">
      <c r="A638" s="334" t="s">
        <v>715</v>
      </c>
      <c r="B638" s="334" t="s">
        <v>708</v>
      </c>
      <c r="C638" s="334"/>
      <c r="D638" s="334"/>
      <c r="E638" s="91" t="s">
        <v>694</v>
      </c>
      <c r="F638" s="151"/>
      <c r="G638" s="151"/>
      <c r="H638" s="147">
        <f t="shared" si="215"/>
        <v>0</v>
      </c>
      <c r="I638" s="152"/>
      <c r="J638" s="152"/>
      <c r="K638" s="147">
        <f t="shared" si="216"/>
        <v>0</v>
      </c>
      <c r="L638" s="152"/>
      <c r="M638" s="152"/>
      <c r="N638" s="148">
        <f t="shared" si="217"/>
        <v>0</v>
      </c>
      <c r="O638" s="42"/>
    </row>
    <row r="639" spans="1:16" ht="12.75" collapsed="1" thickTop="1" thickBot="1" x14ac:dyDescent="0.25">
      <c r="A639" s="333" t="s">
        <v>716</v>
      </c>
      <c r="B639" s="333"/>
      <c r="C639" s="333"/>
      <c r="D639" s="333"/>
      <c r="E639" s="192" t="s">
        <v>105</v>
      </c>
      <c r="F639" s="130">
        <f>+F640+F651+F661</f>
        <v>0</v>
      </c>
      <c r="G639" s="130">
        <f t="shared" ref="G639:M639" si="222">+G640+G651+G661</f>
        <v>0</v>
      </c>
      <c r="H639" s="130">
        <f t="shared" si="215"/>
        <v>0</v>
      </c>
      <c r="I639" s="130">
        <f t="shared" si="222"/>
        <v>0</v>
      </c>
      <c r="J639" s="130">
        <f t="shared" si="222"/>
        <v>0</v>
      </c>
      <c r="K639" s="130">
        <f t="shared" si="216"/>
        <v>0</v>
      </c>
      <c r="L639" s="130">
        <f t="shared" si="222"/>
        <v>0</v>
      </c>
      <c r="M639" s="130">
        <f t="shared" si="222"/>
        <v>0</v>
      </c>
      <c r="N639" s="130">
        <f t="shared" si="217"/>
        <v>0</v>
      </c>
      <c r="O639" s="47"/>
    </row>
    <row r="640" spans="1:16" ht="12" hidden="1" outlineLevel="1" thickBot="1" x14ac:dyDescent="0.25">
      <c r="A640" s="334" t="s">
        <v>716</v>
      </c>
      <c r="B640" s="334" t="s">
        <v>702</v>
      </c>
      <c r="C640" s="334"/>
      <c r="D640" s="334"/>
      <c r="E640" s="91" t="s">
        <v>138</v>
      </c>
      <c r="F640" s="147">
        <f>F641+F643+F649</f>
        <v>0</v>
      </c>
      <c r="G640" s="147">
        <f t="shared" ref="G640:M640" si="223">G641+G643+G649</f>
        <v>0</v>
      </c>
      <c r="H640" s="147">
        <f t="shared" si="215"/>
        <v>0</v>
      </c>
      <c r="I640" s="147">
        <f t="shared" si="223"/>
        <v>0</v>
      </c>
      <c r="J640" s="147">
        <f t="shared" si="223"/>
        <v>0</v>
      </c>
      <c r="K640" s="147">
        <f t="shared" si="216"/>
        <v>0</v>
      </c>
      <c r="L640" s="147">
        <f t="shared" si="223"/>
        <v>0</v>
      </c>
      <c r="M640" s="147">
        <f t="shared" si="223"/>
        <v>0</v>
      </c>
      <c r="N640" s="148">
        <f t="shared" si="217"/>
        <v>0</v>
      </c>
      <c r="O640" s="42"/>
    </row>
    <row r="641" spans="1:16" hidden="1" outlineLevel="2" x14ac:dyDescent="0.2">
      <c r="A641" s="341" t="s">
        <v>716</v>
      </c>
      <c r="B641" s="341" t="s">
        <v>702</v>
      </c>
      <c r="C641" s="341" t="s">
        <v>702</v>
      </c>
      <c r="D641" s="341"/>
      <c r="E641" s="92" t="s">
        <v>106</v>
      </c>
      <c r="F641" s="132">
        <f>+F642</f>
        <v>0</v>
      </c>
      <c r="G641" s="132">
        <f t="shared" ref="G641:M641" si="224">+G642</f>
        <v>0</v>
      </c>
      <c r="H641" s="132">
        <f t="shared" si="215"/>
        <v>0</v>
      </c>
      <c r="I641" s="132">
        <f t="shared" si="224"/>
        <v>0</v>
      </c>
      <c r="J641" s="132">
        <f t="shared" si="224"/>
        <v>0</v>
      </c>
      <c r="K641" s="132">
        <f t="shared" si="216"/>
        <v>0</v>
      </c>
      <c r="L641" s="132">
        <f t="shared" si="224"/>
        <v>0</v>
      </c>
      <c r="M641" s="132">
        <f t="shared" si="224"/>
        <v>0</v>
      </c>
      <c r="N641" s="136">
        <f t="shared" si="217"/>
        <v>0</v>
      </c>
      <c r="O641" s="40"/>
    </row>
    <row r="642" spans="1:16" hidden="1" outlineLevel="3" x14ac:dyDescent="0.2">
      <c r="A642" s="349" t="s">
        <v>716</v>
      </c>
      <c r="B642" s="349" t="s">
        <v>702</v>
      </c>
      <c r="C642" s="350" t="s">
        <v>702</v>
      </c>
      <c r="D642" s="350" t="s">
        <v>1219</v>
      </c>
      <c r="E642" s="93" t="s">
        <v>107</v>
      </c>
      <c r="F642" s="157"/>
      <c r="G642" s="158"/>
      <c r="H642" s="159">
        <f t="shared" si="215"/>
        <v>0</v>
      </c>
      <c r="I642" s="157"/>
      <c r="J642" s="157"/>
      <c r="K642" s="159">
        <f t="shared" si="216"/>
        <v>0</v>
      </c>
      <c r="L642" s="157"/>
      <c r="M642" s="157"/>
      <c r="N642" s="376">
        <f t="shared" si="217"/>
        <v>0</v>
      </c>
      <c r="O642" s="44"/>
    </row>
    <row r="643" spans="1:16" s="13" customFormat="1" hidden="1" outlineLevel="2" x14ac:dyDescent="0.2">
      <c r="A643" s="341" t="s">
        <v>716</v>
      </c>
      <c r="B643" s="341" t="s">
        <v>702</v>
      </c>
      <c r="C643" s="341" t="s">
        <v>703</v>
      </c>
      <c r="D643" s="341"/>
      <c r="E643" s="92" t="s">
        <v>108</v>
      </c>
      <c r="F643" s="132">
        <f>SUM(F644:F648)</f>
        <v>0</v>
      </c>
      <c r="G643" s="132">
        <f t="shared" ref="G643:M643" si="225">SUM(G644:G648)</f>
        <v>0</v>
      </c>
      <c r="H643" s="132">
        <f t="shared" si="215"/>
        <v>0</v>
      </c>
      <c r="I643" s="132">
        <f t="shared" si="225"/>
        <v>0</v>
      </c>
      <c r="J643" s="132">
        <f t="shared" si="225"/>
        <v>0</v>
      </c>
      <c r="K643" s="132">
        <f t="shared" si="216"/>
        <v>0</v>
      </c>
      <c r="L643" s="132">
        <f t="shared" si="225"/>
        <v>0</v>
      </c>
      <c r="M643" s="132">
        <f t="shared" si="225"/>
        <v>0</v>
      </c>
      <c r="N643" s="136">
        <f t="shared" si="217"/>
        <v>0</v>
      </c>
      <c r="O643" s="40"/>
      <c r="P643" s="6"/>
    </row>
    <row r="644" spans="1:16" s="14" customFormat="1" hidden="1" outlineLevel="3" x14ac:dyDescent="0.2">
      <c r="A644" s="338" t="s">
        <v>716</v>
      </c>
      <c r="B644" s="338" t="s">
        <v>702</v>
      </c>
      <c r="C644" s="338" t="s">
        <v>703</v>
      </c>
      <c r="D644" s="338" t="s">
        <v>1219</v>
      </c>
      <c r="E644" s="93" t="s">
        <v>163</v>
      </c>
      <c r="F644" s="133"/>
      <c r="G644" s="160"/>
      <c r="H644" s="161">
        <f t="shared" si="215"/>
        <v>0</v>
      </c>
      <c r="I644" s="133"/>
      <c r="J644" s="133"/>
      <c r="K644" s="161">
        <f t="shared" si="216"/>
        <v>0</v>
      </c>
      <c r="L644" s="133"/>
      <c r="M644" s="133"/>
      <c r="N644" s="372">
        <f t="shared" si="217"/>
        <v>0</v>
      </c>
      <c r="O644" s="29"/>
      <c r="P644" s="6"/>
    </row>
    <row r="645" spans="1:16" s="16" customFormat="1" hidden="1" outlineLevel="3" x14ac:dyDescent="0.2">
      <c r="A645" s="343" t="s">
        <v>716</v>
      </c>
      <c r="B645" s="343" t="s">
        <v>702</v>
      </c>
      <c r="C645" s="343" t="s">
        <v>703</v>
      </c>
      <c r="D645" s="343" t="s">
        <v>1218</v>
      </c>
      <c r="E645" s="93" t="s">
        <v>164</v>
      </c>
      <c r="F645" s="138"/>
      <c r="G645" s="162"/>
      <c r="H645" s="163">
        <f t="shared" si="215"/>
        <v>0</v>
      </c>
      <c r="I645" s="138"/>
      <c r="J645" s="138"/>
      <c r="K645" s="163">
        <f t="shared" si="216"/>
        <v>0</v>
      </c>
      <c r="L645" s="138"/>
      <c r="M645" s="138"/>
      <c r="N645" s="371">
        <f t="shared" si="217"/>
        <v>0</v>
      </c>
      <c r="O645" s="35"/>
      <c r="P645" s="6"/>
    </row>
    <row r="646" spans="1:16" s="16" customFormat="1" hidden="1" outlineLevel="3" x14ac:dyDescent="0.2">
      <c r="A646" s="343" t="s">
        <v>716</v>
      </c>
      <c r="B646" s="343" t="s">
        <v>702</v>
      </c>
      <c r="C646" s="343" t="s">
        <v>703</v>
      </c>
      <c r="D646" s="343" t="s">
        <v>1220</v>
      </c>
      <c r="E646" s="93" t="s">
        <v>10</v>
      </c>
      <c r="F646" s="138"/>
      <c r="G646" s="162"/>
      <c r="H646" s="163">
        <f t="shared" si="215"/>
        <v>0</v>
      </c>
      <c r="I646" s="138"/>
      <c r="J646" s="138"/>
      <c r="K646" s="163">
        <f t="shared" si="216"/>
        <v>0</v>
      </c>
      <c r="L646" s="138"/>
      <c r="M646" s="138"/>
      <c r="N646" s="371">
        <f t="shared" si="217"/>
        <v>0</v>
      </c>
      <c r="O646" s="35"/>
      <c r="P646" s="6"/>
    </row>
    <row r="647" spans="1:16" s="16" customFormat="1" hidden="1" outlineLevel="3" x14ac:dyDescent="0.2">
      <c r="A647" s="343" t="s">
        <v>716</v>
      </c>
      <c r="B647" s="343" t="s">
        <v>702</v>
      </c>
      <c r="C647" s="343" t="s">
        <v>703</v>
      </c>
      <c r="D647" s="343" t="s">
        <v>1221</v>
      </c>
      <c r="E647" s="93" t="s">
        <v>11</v>
      </c>
      <c r="F647" s="138"/>
      <c r="G647" s="162"/>
      <c r="H647" s="163">
        <f t="shared" si="215"/>
        <v>0</v>
      </c>
      <c r="I647" s="138"/>
      <c r="J647" s="138"/>
      <c r="K647" s="163">
        <f t="shared" si="216"/>
        <v>0</v>
      </c>
      <c r="L647" s="138"/>
      <c r="M647" s="138"/>
      <c r="N647" s="371">
        <f t="shared" si="217"/>
        <v>0</v>
      </c>
      <c r="O647" s="35"/>
      <c r="P647" s="6"/>
    </row>
    <row r="648" spans="1:16" s="15" customFormat="1" hidden="1" outlineLevel="3" x14ac:dyDescent="0.2">
      <c r="A648" s="339" t="s">
        <v>716</v>
      </c>
      <c r="B648" s="339" t="s">
        <v>702</v>
      </c>
      <c r="C648" s="339" t="s">
        <v>703</v>
      </c>
      <c r="D648" s="339" t="s">
        <v>1225</v>
      </c>
      <c r="E648" s="93" t="s">
        <v>165</v>
      </c>
      <c r="F648" s="134"/>
      <c r="G648" s="164"/>
      <c r="H648" s="165">
        <f t="shared" si="215"/>
        <v>0</v>
      </c>
      <c r="I648" s="134"/>
      <c r="J648" s="134"/>
      <c r="K648" s="165">
        <f t="shared" si="216"/>
        <v>0</v>
      </c>
      <c r="L648" s="134"/>
      <c r="M648" s="134"/>
      <c r="N648" s="370">
        <f t="shared" si="217"/>
        <v>0</v>
      </c>
      <c r="O648" s="30"/>
      <c r="P648" s="6"/>
    </row>
    <row r="649" spans="1:16" s="13" customFormat="1" hidden="1" outlineLevel="2" x14ac:dyDescent="0.2">
      <c r="A649" s="341" t="s">
        <v>716</v>
      </c>
      <c r="B649" s="341" t="s">
        <v>702</v>
      </c>
      <c r="C649" s="341" t="s">
        <v>704</v>
      </c>
      <c r="D649" s="341"/>
      <c r="E649" s="92" t="s">
        <v>109</v>
      </c>
      <c r="F649" s="132">
        <f>F650</f>
        <v>0</v>
      </c>
      <c r="G649" s="132">
        <f t="shared" ref="G649:M649" si="226">G650</f>
        <v>0</v>
      </c>
      <c r="H649" s="132">
        <f t="shared" si="215"/>
        <v>0</v>
      </c>
      <c r="I649" s="132">
        <f t="shared" si="226"/>
        <v>0</v>
      </c>
      <c r="J649" s="132">
        <f t="shared" si="226"/>
        <v>0</v>
      </c>
      <c r="K649" s="132">
        <f t="shared" si="216"/>
        <v>0</v>
      </c>
      <c r="L649" s="132">
        <f t="shared" si="226"/>
        <v>0</v>
      </c>
      <c r="M649" s="132">
        <f t="shared" si="226"/>
        <v>0</v>
      </c>
      <c r="N649" s="136">
        <f t="shared" si="217"/>
        <v>0</v>
      </c>
      <c r="O649" s="40"/>
      <c r="P649" s="6"/>
    </row>
    <row r="650" spans="1:16" ht="12" hidden="1" outlineLevel="3" thickBot="1" x14ac:dyDescent="0.25">
      <c r="A650" s="349" t="s">
        <v>716</v>
      </c>
      <c r="B650" s="349" t="s">
        <v>702</v>
      </c>
      <c r="C650" s="350" t="s">
        <v>704</v>
      </c>
      <c r="D650" s="350" t="s">
        <v>1219</v>
      </c>
      <c r="E650" s="93" t="s">
        <v>12</v>
      </c>
      <c r="F650" s="157"/>
      <c r="G650" s="158"/>
      <c r="H650" s="159">
        <f t="shared" si="215"/>
        <v>0</v>
      </c>
      <c r="I650" s="157"/>
      <c r="J650" s="157"/>
      <c r="K650" s="159">
        <f t="shared" si="216"/>
        <v>0</v>
      </c>
      <c r="L650" s="157"/>
      <c r="M650" s="157"/>
      <c r="N650" s="375">
        <f t="shared" si="217"/>
        <v>0</v>
      </c>
      <c r="O650" s="44"/>
    </row>
    <row r="651" spans="1:16" ht="12" hidden="1" outlineLevel="1" thickBot="1" x14ac:dyDescent="0.25">
      <c r="A651" s="334" t="s">
        <v>716</v>
      </c>
      <c r="B651" s="334" t="s">
        <v>703</v>
      </c>
      <c r="C651" s="334"/>
      <c r="D651" s="334"/>
      <c r="E651" s="91" t="s">
        <v>139</v>
      </c>
      <c r="F651" s="147">
        <f>+F652+F654+F660</f>
        <v>0</v>
      </c>
      <c r="G651" s="147">
        <f t="shared" ref="G651:M651" si="227">+G652+G654+G660</f>
        <v>0</v>
      </c>
      <c r="H651" s="147">
        <f t="shared" si="215"/>
        <v>0</v>
      </c>
      <c r="I651" s="147">
        <f t="shared" si="227"/>
        <v>0</v>
      </c>
      <c r="J651" s="147">
        <f t="shared" si="227"/>
        <v>0</v>
      </c>
      <c r="K651" s="147">
        <f t="shared" si="216"/>
        <v>0</v>
      </c>
      <c r="L651" s="147">
        <f t="shared" si="227"/>
        <v>0</v>
      </c>
      <c r="M651" s="147">
        <f t="shared" si="227"/>
        <v>0</v>
      </c>
      <c r="N651" s="148">
        <f t="shared" si="217"/>
        <v>0</v>
      </c>
      <c r="O651" s="42"/>
    </row>
    <row r="652" spans="1:16" hidden="1" outlineLevel="2" x14ac:dyDescent="0.2">
      <c r="A652" s="341" t="s">
        <v>716</v>
      </c>
      <c r="B652" s="341" t="s">
        <v>703</v>
      </c>
      <c r="C652" s="341" t="s">
        <v>702</v>
      </c>
      <c r="D652" s="341"/>
      <c r="E652" s="92" t="s">
        <v>106</v>
      </c>
      <c r="F652" s="132">
        <f>+F653</f>
        <v>0</v>
      </c>
      <c r="G652" s="132">
        <f t="shared" ref="G652:M652" si="228">+G653</f>
        <v>0</v>
      </c>
      <c r="H652" s="132">
        <f t="shared" si="215"/>
        <v>0</v>
      </c>
      <c r="I652" s="132">
        <f t="shared" si="228"/>
        <v>0</v>
      </c>
      <c r="J652" s="132">
        <f t="shared" si="228"/>
        <v>0</v>
      </c>
      <c r="K652" s="132">
        <f t="shared" si="216"/>
        <v>0</v>
      </c>
      <c r="L652" s="132">
        <f t="shared" si="228"/>
        <v>0</v>
      </c>
      <c r="M652" s="132">
        <f t="shared" si="228"/>
        <v>0</v>
      </c>
      <c r="N652" s="136">
        <f t="shared" si="217"/>
        <v>0</v>
      </c>
      <c r="O652" s="40"/>
    </row>
    <row r="653" spans="1:16" hidden="1" outlineLevel="3" x14ac:dyDescent="0.2">
      <c r="A653" s="349" t="s">
        <v>716</v>
      </c>
      <c r="B653" s="349" t="s">
        <v>703</v>
      </c>
      <c r="C653" s="350" t="s">
        <v>702</v>
      </c>
      <c r="D653" s="350" t="s">
        <v>1219</v>
      </c>
      <c r="E653" s="93" t="s">
        <v>107</v>
      </c>
      <c r="F653" s="157"/>
      <c r="G653" s="158"/>
      <c r="H653" s="159">
        <f t="shared" si="215"/>
        <v>0</v>
      </c>
      <c r="I653" s="157"/>
      <c r="J653" s="157"/>
      <c r="K653" s="159">
        <f t="shared" si="216"/>
        <v>0</v>
      </c>
      <c r="L653" s="157"/>
      <c r="M653" s="157"/>
      <c r="N653" s="375">
        <f t="shared" si="217"/>
        <v>0</v>
      </c>
      <c r="O653" s="44"/>
    </row>
    <row r="654" spans="1:16" s="13" customFormat="1" hidden="1" outlineLevel="2" x14ac:dyDescent="0.2">
      <c r="A654" s="341" t="s">
        <v>716</v>
      </c>
      <c r="B654" s="341" t="s">
        <v>703</v>
      </c>
      <c r="C654" s="341" t="s">
        <v>703</v>
      </c>
      <c r="D654" s="341"/>
      <c r="E654" s="92" t="s">
        <v>108</v>
      </c>
      <c r="F654" s="132">
        <f>SUM(F655:F659)</f>
        <v>0</v>
      </c>
      <c r="G654" s="132">
        <f t="shared" ref="G654:M654" si="229">SUM(G655:G659)</f>
        <v>0</v>
      </c>
      <c r="H654" s="132">
        <f t="shared" si="215"/>
        <v>0</v>
      </c>
      <c r="I654" s="132">
        <f t="shared" si="229"/>
        <v>0</v>
      </c>
      <c r="J654" s="132">
        <f t="shared" si="229"/>
        <v>0</v>
      </c>
      <c r="K654" s="132">
        <f t="shared" si="216"/>
        <v>0</v>
      </c>
      <c r="L654" s="132">
        <f t="shared" si="229"/>
        <v>0</v>
      </c>
      <c r="M654" s="132">
        <f t="shared" si="229"/>
        <v>0</v>
      </c>
      <c r="N654" s="136">
        <f t="shared" si="217"/>
        <v>0</v>
      </c>
      <c r="O654" s="40"/>
      <c r="P654" s="6"/>
    </row>
    <row r="655" spans="1:16" s="14" customFormat="1" hidden="1" outlineLevel="3" x14ac:dyDescent="0.2">
      <c r="A655" s="338" t="s">
        <v>716</v>
      </c>
      <c r="B655" s="338" t="s">
        <v>703</v>
      </c>
      <c r="C655" s="338" t="s">
        <v>703</v>
      </c>
      <c r="D655" s="338" t="s">
        <v>1219</v>
      </c>
      <c r="E655" s="93" t="s">
        <v>163</v>
      </c>
      <c r="F655" s="133"/>
      <c r="G655" s="160"/>
      <c r="H655" s="161">
        <f t="shared" si="215"/>
        <v>0</v>
      </c>
      <c r="I655" s="133"/>
      <c r="J655" s="133"/>
      <c r="K655" s="161">
        <f t="shared" si="216"/>
        <v>0</v>
      </c>
      <c r="L655" s="133"/>
      <c r="M655" s="133"/>
      <c r="N655" s="161">
        <f t="shared" si="217"/>
        <v>0</v>
      </c>
      <c r="O655" s="37"/>
      <c r="P655" s="6"/>
    </row>
    <row r="656" spans="1:16" s="16" customFormat="1" hidden="1" outlineLevel="3" x14ac:dyDescent="0.2">
      <c r="A656" s="343" t="s">
        <v>716</v>
      </c>
      <c r="B656" s="343" t="s">
        <v>703</v>
      </c>
      <c r="C656" s="343" t="s">
        <v>703</v>
      </c>
      <c r="D656" s="343" t="s">
        <v>1218</v>
      </c>
      <c r="E656" s="93" t="s">
        <v>164</v>
      </c>
      <c r="F656" s="138"/>
      <c r="G656" s="162"/>
      <c r="H656" s="163">
        <f t="shared" si="215"/>
        <v>0</v>
      </c>
      <c r="I656" s="138"/>
      <c r="J656" s="138"/>
      <c r="K656" s="163">
        <f t="shared" si="216"/>
        <v>0</v>
      </c>
      <c r="L656" s="138"/>
      <c r="M656" s="138"/>
      <c r="N656" s="163">
        <f t="shared" si="217"/>
        <v>0</v>
      </c>
      <c r="O656" s="33"/>
      <c r="P656" s="6"/>
    </row>
    <row r="657" spans="1:16" s="16" customFormat="1" hidden="1" outlineLevel="3" x14ac:dyDescent="0.2">
      <c r="A657" s="343" t="s">
        <v>716</v>
      </c>
      <c r="B657" s="343" t="s">
        <v>703</v>
      </c>
      <c r="C657" s="343" t="s">
        <v>703</v>
      </c>
      <c r="D657" s="338" t="s">
        <v>1220</v>
      </c>
      <c r="E657" s="93" t="s">
        <v>10</v>
      </c>
      <c r="F657" s="138"/>
      <c r="G657" s="162"/>
      <c r="H657" s="163">
        <f t="shared" si="215"/>
        <v>0</v>
      </c>
      <c r="I657" s="138"/>
      <c r="J657" s="138"/>
      <c r="K657" s="163">
        <f t="shared" si="216"/>
        <v>0</v>
      </c>
      <c r="L657" s="138"/>
      <c r="M657" s="138"/>
      <c r="N657" s="163">
        <f t="shared" si="217"/>
        <v>0</v>
      </c>
      <c r="O657" s="33"/>
      <c r="P657" s="6"/>
    </row>
    <row r="658" spans="1:16" s="16" customFormat="1" hidden="1" outlineLevel="3" x14ac:dyDescent="0.2">
      <c r="A658" s="343" t="s">
        <v>716</v>
      </c>
      <c r="B658" s="343" t="s">
        <v>703</v>
      </c>
      <c r="C658" s="343" t="s">
        <v>703</v>
      </c>
      <c r="D658" s="343" t="s">
        <v>1221</v>
      </c>
      <c r="E658" s="93" t="s">
        <v>11</v>
      </c>
      <c r="F658" s="138"/>
      <c r="G658" s="162"/>
      <c r="H658" s="163">
        <f t="shared" si="215"/>
        <v>0</v>
      </c>
      <c r="I658" s="138"/>
      <c r="J658" s="138"/>
      <c r="K658" s="163">
        <f t="shared" si="216"/>
        <v>0</v>
      </c>
      <c r="L658" s="138"/>
      <c r="M658" s="138"/>
      <c r="N658" s="163">
        <f t="shared" si="217"/>
        <v>0</v>
      </c>
      <c r="O658" s="33"/>
      <c r="P658" s="6"/>
    </row>
    <row r="659" spans="1:16" s="15" customFormat="1" hidden="1" outlineLevel="3" x14ac:dyDescent="0.2">
      <c r="A659" s="339" t="s">
        <v>716</v>
      </c>
      <c r="B659" s="339" t="s">
        <v>703</v>
      </c>
      <c r="C659" s="339" t="s">
        <v>703</v>
      </c>
      <c r="D659" s="338" t="s">
        <v>1225</v>
      </c>
      <c r="E659" s="93" t="s">
        <v>165</v>
      </c>
      <c r="F659" s="134"/>
      <c r="G659" s="164"/>
      <c r="H659" s="165">
        <f t="shared" si="215"/>
        <v>0</v>
      </c>
      <c r="I659" s="134"/>
      <c r="J659" s="134"/>
      <c r="K659" s="165">
        <f t="shared" si="216"/>
        <v>0</v>
      </c>
      <c r="L659" s="134"/>
      <c r="M659" s="134"/>
      <c r="N659" s="165">
        <f t="shared" si="217"/>
        <v>0</v>
      </c>
      <c r="O659" s="38"/>
      <c r="P659" s="6"/>
    </row>
    <row r="660" spans="1:16" s="13" customFormat="1" ht="12" hidden="1" outlineLevel="2" thickBot="1" x14ac:dyDescent="0.25">
      <c r="A660" s="351" t="s">
        <v>716</v>
      </c>
      <c r="B660" s="351" t="s">
        <v>703</v>
      </c>
      <c r="C660" s="351" t="s">
        <v>704</v>
      </c>
      <c r="D660" s="351"/>
      <c r="E660" s="195" t="s">
        <v>109</v>
      </c>
      <c r="F660" s="179"/>
      <c r="G660" s="179"/>
      <c r="H660" s="180">
        <f t="shared" si="215"/>
        <v>0</v>
      </c>
      <c r="I660" s="181"/>
      <c r="J660" s="181"/>
      <c r="K660" s="180">
        <f t="shared" si="216"/>
        <v>0</v>
      </c>
      <c r="L660" s="181"/>
      <c r="M660" s="181"/>
      <c r="N660" s="180">
        <f t="shared" si="217"/>
        <v>0</v>
      </c>
      <c r="O660" s="182"/>
      <c r="P660" s="6"/>
    </row>
    <row r="661" spans="1:16" ht="12" hidden="1" outlineLevel="1" thickBot="1" x14ac:dyDescent="0.25">
      <c r="A661" s="346" t="s">
        <v>716</v>
      </c>
      <c r="B661" s="346" t="s">
        <v>704</v>
      </c>
      <c r="C661" s="346"/>
      <c r="D661" s="346"/>
      <c r="E661" s="196" t="s">
        <v>140</v>
      </c>
      <c r="F661" s="153">
        <f>+F662+F664+F670</f>
        <v>0</v>
      </c>
      <c r="G661" s="153">
        <f t="shared" ref="G661:M661" si="230">+G662+G664+G670</f>
        <v>0</v>
      </c>
      <c r="H661" s="153">
        <f t="shared" si="215"/>
        <v>0</v>
      </c>
      <c r="I661" s="153">
        <f t="shared" si="230"/>
        <v>0</v>
      </c>
      <c r="J661" s="153">
        <f t="shared" si="230"/>
        <v>0</v>
      </c>
      <c r="K661" s="153">
        <f t="shared" si="216"/>
        <v>0</v>
      </c>
      <c r="L661" s="153">
        <f t="shared" si="230"/>
        <v>0</v>
      </c>
      <c r="M661" s="153">
        <f t="shared" si="230"/>
        <v>0</v>
      </c>
      <c r="N661" s="153">
        <f t="shared" si="217"/>
        <v>0</v>
      </c>
      <c r="O661" s="56"/>
    </row>
    <row r="662" spans="1:16" hidden="1" outlineLevel="2" x14ac:dyDescent="0.2">
      <c r="A662" s="341" t="s">
        <v>716</v>
      </c>
      <c r="B662" s="341" t="s">
        <v>704</v>
      </c>
      <c r="C662" s="341" t="s">
        <v>702</v>
      </c>
      <c r="D662" s="341"/>
      <c r="E662" s="92" t="s">
        <v>106</v>
      </c>
      <c r="F662" s="140">
        <f>+F663</f>
        <v>0</v>
      </c>
      <c r="G662" s="140">
        <f t="shared" ref="G662:M662" si="231">+G663</f>
        <v>0</v>
      </c>
      <c r="H662" s="140">
        <f t="shared" si="215"/>
        <v>0</v>
      </c>
      <c r="I662" s="140">
        <f t="shared" si="231"/>
        <v>0</v>
      </c>
      <c r="J662" s="140">
        <f t="shared" si="231"/>
        <v>0</v>
      </c>
      <c r="K662" s="140">
        <f t="shared" si="216"/>
        <v>0</v>
      </c>
      <c r="L662" s="140">
        <f t="shared" si="231"/>
        <v>0</v>
      </c>
      <c r="M662" s="140">
        <f t="shared" si="231"/>
        <v>0</v>
      </c>
      <c r="N662" s="140">
        <f t="shared" si="217"/>
        <v>0</v>
      </c>
      <c r="O662" s="57"/>
    </row>
    <row r="663" spans="1:16" hidden="1" outlineLevel="4" x14ac:dyDescent="0.2">
      <c r="A663" s="349" t="s">
        <v>716</v>
      </c>
      <c r="B663" s="349" t="s">
        <v>704</v>
      </c>
      <c r="C663" s="350" t="s">
        <v>702</v>
      </c>
      <c r="D663" s="350" t="s">
        <v>1219</v>
      </c>
      <c r="E663" s="93" t="s">
        <v>107</v>
      </c>
      <c r="F663" s="157"/>
      <c r="G663" s="158"/>
      <c r="H663" s="159">
        <f t="shared" si="215"/>
        <v>0</v>
      </c>
      <c r="I663" s="157"/>
      <c r="J663" s="157"/>
      <c r="K663" s="159">
        <f t="shared" si="216"/>
        <v>0</v>
      </c>
      <c r="L663" s="157"/>
      <c r="M663" s="157"/>
      <c r="N663" s="159">
        <f t="shared" si="217"/>
        <v>0</v>
      </c>
      <c r="O663" s="46"/>
    </row>
    <row r="664" spans="1:16" s="13" customFormat="1" hidden="1" outlineLevel="2" x14ac:dyDescent="0.2">
      <c r="A664" s="341" t="s">
        <v>716</v>
      </c>
      <c r="B664" s="341" t="s">
        <v>704</v>
      </c>
      <c r="C664" s="341" t="s">
        <v>703</v>
      </c>
      <c r="D664" s="341"/>
      <c r="E664" s="92" t="s">
        <v>108</v>
      </c>
      <c r="F664" s="132">
        <f>SUM(F665:F669)</f>
        <v>0</v>
      </c>
      <c r="G664" s="132">
        <f t="shared" ref="G664:M664" si="232">SUM(G665:G669)</f>
        <v>0</v>
      </c>
      <c r="H664" s="132">
        <f t="shared" si="215"/>
        <v>0</v>
      </c>
      <c r="I664" s="132">
        <f t="shared" si="232"/>
        <v>0</v>
      </c>
      <c r="J664" s="132">
        <f t="shared" si="232"/>
        <v>0</v>
      </c>
      <c r="K664" s="132">
        <f t="shared" si="216"/>
        <v>0</v>
      </c>
      <c r="L664" s="132">
        <f t="shared" si="232"/>
        <v>0</v>
      </c>
      <c r="M664" s="132">
        <f t="shared" si="232"/>
        <v>0</v>
      </c>
      <c r="N664" s="132">
        <f t="shared" si="217"/>
        <v>0</v>
      </c>
      <c r="O664" s="45"/>
      <c r="P664" s="6"/>
    </row>
    <row r="665" spans="1:16" s="14" customFormat="1" hidden="1" outlineLevel="3" x14ac:dyDescent="0.2">
      <c r="A665" s="338" t="s">
        <v>716</v>
      </c>
      <c r="B665" s="338" t="s">
        <v>704</v>
      </c>
      <c r="C665" s="338" t="s">
        <v>703</v>
      </c>
      <c r="D665" s="338" t="s">
        <v>1219</v>
      </c>
      <c r="E665" s="93" t="s">
        <v>163</v>
      </c>
      <c r="F665" s="133"/>
      <c r="G665" s="160"/>
      <c r="H665" s="161">
        <f t="shared" si="215"/>
        <v>0</v>
      </c>
      <c r="I665" s="133"/>
      <c r="J665" s="133"/>
      <c r="K665" s="161">
        <f t="shared" si="216"/>
        <v>0</v>
      </c>
      <c r="L665" s="133"/>
      <c r="M665" s="133"/>
      <c r="N665" s="161">
        <f t="shared" si="217"/>
        <v>0</v>
      </c>
      <c r="O665" s="37"/>
      <c r="P665" s="6"/>
    </row>
    <row r="666" spans="1:16" s="16" customFormat="1" hidden="1" outlineLevel="3" x14ac:dyDescent="0.2">
      <c r="A666" s="343" t="s">
        <v>716</v>
      </c>
      <c r="B666" s="343" t="s">
        <v>704</v>
      </c>
      <c r="C666" s="343" t="s">
        <v>703</v>
      </c>
      <c r="D666" s="343" t="s">
        <v>1218</v>
      </c>
      <c r="E666" s="93" t="s">
        <v>164</v>
      </c>
      <c r="F666" s="138"/>
      <c r="G666" s="162"/>
      <c r="H666" s="163">
        <f t="shared" si="215"/>
        <v>0</v>
      </c>
      <c r="I666" s="138"/>
      <c r="J666" s="138"/>
      <c r="K666" s="163">
        <f t="shared" si="216"/>
        <v>0</v>
      </c>
      <c r="L666" s="138"/>
      <c r="M666" s="138"/>
      <c r="N666" s="163">
        <f t="shared" si="217"/>
        <v>0</v>
      </c>
      <c r="O666" s="33"/>
      <c r="P666" s="6"/>
    </row>
    <row r="667" spans="1:16" s="16" customFormat="1" hidden="1" outlineLevel="3" x14ac:dyDescent="0.2">
      <c r="A667" s="343" t="s">
        <v>716</v>
      </c>
      <c r="B667" s="343" t="s">
        <v>704</v>
      </c>
      <c r="C667" s="343" t="s">
        <v>703</v>
      </c>
      <c r="D667" s="338" t="s">
        <v>1220</v>
      </c>
      <c r="E667" s="93" t="s">
        <v>10</v>
      </c>
      <c r="F667" s="138"/>
      <c r="G667" s="162"/>
      <c r="H667" s="163">
        <f t="shared" si="215"/>
        <v>0</v>
      </c>
      <c r="I667" s="138"/>
      <c r="J667" s="138"/>
      <c r="K667" s="163">
        <f t="shared" si="216"/>
        <v>0</v>
      </c>
      <c r="L667" s="138"/>
      <c r="M667" s="138"/>
      <c r="N667" s="163">
        <f t="shared" si="217"/>
        <v>0</v>
      </c>
      <c r="O667" s="33"/>
      <c r="P667" s="6"/>
    </row>
    <row r="668" spans="1:16" s="16" customFormat="1" hidden="1" outlineLevel="3" x14ac:dyDescent="0.2">
      <c r="A668" s="343" t="s">
        <v>716</v>
      </c>
      <c r="B668" s="343" t="s">
        <v>704</v>
      </c>
      <c r="C668" s="343" t="s">
        <v>703</v>
      </c>
      <c r="D668" s="343" t="s">
        <v>1221</v>
      </c>
      <c r="E668" s="93" t="s">
        <v>11</v>
      </c>
      <c r="F668" s="138"/>
      <c r="G668" s="162"/>
      <c r="H668" s="163">
        <f t="shared" si="215"/>
        <v>0</v>
      </c>
      <c r="I668" s="138"/>
      <c r="J668" s="138"/>
      <c r="K668" s="163">
        <f t="shared" si="216"/>
        <v>0</v>
      </c>
      <c r="L668" s="138"/>
      <c r="M668" s="138"/>
      <c r="N668" s="163">
        <f t="shared" si="217"/>
        <v>0</v>
      </c>
      <c r="O668" s="33"/>
      <c r="P668" s="6"/>
    </row>
    <row r="669" spans="1:16" s="15" customFormat="1" hidden="1" outlineLevel="3" x14ac:dyDescent="0.2">
      <c r="A669" s="339" t="s">
        <v>716</v>
      </c>
      <c r="B669" s="339" t="s">
        <v>704</v>
      </c>
      <c r="C669" s="339" t="s">
        <v>703</v>
      </c>
      <c r="D669" s="338" t="s">
        <v>1225</v>
      </c>
      <c r="E669" s="93" t="s">
        <v>165</v>
      </c>
      <c r="F669" s="134"/>
      <c r="G669" s="164"/>
      <c r="H669" s="165">
        <f t="shared" si="215"/>
        <v>0</v>
      </c>
      <c r="I669" s="134"/>
      <c r="J669" s="134"/>
      <c r="K669" s="165">
        <f t="shared" si="216"/>
        <v>0</v>
      </c>
      <c r="L669" s="134"/>
      <c r="M669" s="134"/>
      <c r="N669" s="165">
        <f t="shared" si="217"/>
        <v>0</v>
      </c>
      <c r="O669" s="38"/>
      <c r="P669" s="6"/>
    </row>
    <row r="670" spans="1:16" s="13" customFormat="1" ht="12" hidden="1" outlineLevel="2" thickBot="1" x14ac:dyDescent="0.25">
      <c r="A670" s="352" t="s">
        <v>716</v>
      </c>
      <c r="B670" s="352" t="s">
        <v>704</v>
      </c>
      <c r="C670" s="352" t="s">
        <v>704</v>
      </c>
      <c r="D670" s="352"/>
      <c r="E670" s="193" t="s">
        <v>109</v>
      </c>
      <c r="F670" s="167"/>
      <c r="G670" s="167"/>
      <c r="H670" s="168">
        <f t="shared" si="215"/>
        <v>0</v>
      </c>
      <c r="I670" s="183"/>
      <c r="J670" s="183"/>
      <c r="K670" s="168">
        <f t="shared" si="216"/>
        <v>0</v>
      </c>
      <c r="L670" s="183"/>
      <c r="M670" s="183"/>
      <c r="N670" s="168">
        <f t="shared" si="217"/>
        <v>0</v>
      </c>
      <c r="O670" s="184"/>
      <c r="P670" s="6"/>
    </row>
    <row r="671" spans="1:16" s="13" customFormat="1" ht="12.75" collapsed="1" thickTop="1" thickBot="1" x14ac:dyDescent="0.25">
      <c r="A671" s="353" t="s">
        <v>717</v>
      </c>
      <c r="B671" s="353"/>
      <c r="C671" s="353"/>
      <c r="D671" s="353"/>
      <c r="E671" s="197" t="s">
        <v>110</v>
      </c>
      <c r="F671" s="172">
        <f>+F672+F680+F688+F694</f>
        <v>0</v>
      </c>
      <c r="G671" s="172">
        <f>+G672+G680+G688+G694</f>
        <v>0</v>
      </c>
      <c r="H671" s="172">
        <f t="shared" si="215"/>
        <v>0</v>
      </c>
      <c r="I671" s="172">
        <f>+I672+I680+I688+I694</f>
        <v>0</v>
      </c>
      <c r="J671" s="172">
        <f>+J672+J680+J688+J694</f>
        <v>0</v>
      </c>
      <c r="K671" s="172">
        <f t="shared" si="216"/>
        <v>0</v>
      </c>
      <c r="L671" s="172">
        <f>+L672+L680+L688+L694</f>
        <v>0</v>
      </c>
      <c r="M671" s="172">
        <f>+M672+M680+M688+M694</f>
        <v>0</v>
      </c>
      <c r="N671" s="172">
        <f t="shared" si="217"/>
        <v>0</v>
      </c>
      <c r="O671" s="185"/>
      <c r="P671" s="6"/>
    </row>
    <row r="672" spans="1:16" ht="12.75" hidden="1" outlineLevel="1" thickTop="1" thickBot="1" x14ac:dyDescent="0.25">
      <c r="A672" s="346" t="s">
        <v>717</v>
      </c>
      <c r="B672" s="346" t="s">
        <v>702</v>
      </c>
      <c r="C672" s="346"/>
      <c r="D672" s="346"/>
      <c r="E672" s="196" t="s">
        <v>138</v>
      </c>
      <c r="F672" s="153">
        <f>+F673+F675+F678</f>
        <v>0</v>
      </c>
      <c r="G672" s="153">
        <f>+G673+G675+G678</f>
        <v>0</v>
      </c>
      <c r="H672" s="153">
        <f t="shared" si="215"/>
        <v>0</v>
      </c>
      <c r="I672" s="153">
        <f>+I673+I675+I678</f>
        <v>0</v>
      </c>
      <c r="J672" s="153">
        <f>+J673+J675+J678</f>
        <v>0</v>
      </c>
      <c r="K672" s="153">
        <f t="shared" si="216"/>
        <v>0</v>
      </c>
      <c r="L672" s="153">
        <f>+L673+L675+L678</f>
        <v>0</v>
      </c>
      <c r="M672" s="153">
        <f>+M673+M675+M678</f>
        <v>0</v>
      </c>
      <c r="N672" s="154">
        <f t="shared" si="217"/>
        <v>0</v>
      </c>
      <c r="O672" s="186"/>
      <c r="P672" s="129"/>
    </row>
    <row r="673" spans="1:16" s="13" customFormat="1" hidden="1" outlineLevel="2" x14ac:dyDescent="0.2">
      <c r="A673" s="336" t="s">
        <v>717</v>
      </c>
      <c r="B673" s="336" t="s">
        <v>702</v>
      </c>
      <c r="C673" s="336" t="s">
        <v>702</v>
      </c>
      <c r="D673" s="336"/>
      <c r="E673" s="92" t="s">
        <v>106</v>
      </c>
      <c r="F673" s="140">
        <f>F674</f>
        <v>0</v>
      </c>
      <c r="G673" s="140">
        <f>F673</f>
        <v>0</v>
      </c>
      <c r="H673" s="140">
        <f t="shared" si="215"/>
        <v>0</v>
      </c>
      <c r="I673" s="140">
        <f>I674</f>
        <v>0</v>
      </c>
      <c r="J673" s="140">
        <f>J674</f>
        <v>0</v>
      </c>
      <c r="K673" s="140">
        <f>I673+J673</f>
        <v>0</v>
      </c>
      <c r="L673" s="140">
        <f>L674</f>
        <v>0</v>
      </c>
      <c r="M673" s="140">
        <f>M674</f>
        <v>0</v>
      </c>
      <c r="N673" s="145">
        <f t="shared" si="217"/>
        <v>0</v>
      </c>
      <c r="O673" s="34"/>
      <c r="P673" s="6"/>
    </row>
    <row r="674" spans="1:16" s="14" customFormat="1" hidden="1" outlineLevel="3" x14ac:dyDescent="0.2">
      <c r="A674" s="338" t="s">
        <v>717</v>
      </c>
      <c r="B674" s="338" t="s">
        <v>702</v>
      </c>
      <c r="C674" s="338" t="s">
        <v>702</v>
      </c>
      <c r="D674" s="338" t="s">
        <v>1219</v>
      </c>
      <c r="E674" s="93" t="s">
        <v>107</v>
      </c>
      <c r="F674" s="133"/>
      <c r="G674" s="160"/>
      <c r="H674" s="161">
        <f t="shared" si="215"/>
        <v>0</v>
      </c>
      <c r="I674" s="133"/>
      <c r="J674" s="133"/>
      <c r="K674" s="161">
        <f t="shared" si="216"/>
        <v>0</v>
      </c>
      <c r="L674" s="133"/>
      <c r="M674" s="133"/>
      <c r="N674" s="372">
        <f t="shared" si="217"/>
        <v>0</v>
      </c>
      <c r="O674" s="29"/>
      <c r="P674" s="6"/>
    </row>
    <row r="675" spans="1:16" s="13" customFormat="1" hidden="1" outlineLevel="2" x14ac:dyDescent="0.2">
      <c r="A675" s="341" t="s">
        <v>717</v>
      </c>
      <c r="B675" s="341" t="s">
        <v>702</v>
      </c>
      <c r="C675" s="341" t="s">
        <v>703</v>
      </c>
      <c r="D675" s="341"/>
      <c r="E675" s="92" t="s">
        <v>108</v>
      </c>
      <c r="F675" s="132">
        <f>+F676+F677</f>
        <v>0</v>
      </c>
      <c r="G675" s="132">
        <f t="shared" ref="G675:M675" si="233">+G676+G677</f>
        <v>0</v>
      </c>
      <c r="H675" s="132">
        <f t="shared" si="215"/>
        <v>0</v>
      </c>
      <c r="I675" s="132">
        <f t="shared" si="233"/>
        <v>0</v>
      </c>
      <c r="J675" s="132">
        <f t="shared" si="233"/>
        <v>0</v>
      </c>
      <c r="K675" s="132">
        <f t="shared" si="216"/>
        <v>0</v>
      </c>
      <c r="L675" s="132">
        <f t="shared" si="233"/>
        <v>0</v>
      </c>
      <c r="M675" s="132">
        <f t="shared" si="233"/>
        <v>0</v>
      </c>
      <c r="N675" s="136">
        <f t="shared" si="217"/>
        <v>0</v>
      </c>
      <c r="O675" s="40"/>
      <c r="P675" s="6"/>
    </row>
    <row r="676" spans="1:16" s="14" customFormat="1" hidden="1" outlineLevel="3" x14ac:dyDescent="0.2">
      <c r="A676" s="338" t="s">
        <v>717</v>
      </c>
      <c r="B676" s="338" t="s">
        <v>702</v>
      </c>
      <c r="C676" s="338" t="s">
        <v>703</v>
      </c>
      <c r="D676" s="338" t="s">
        <v>1219</v>
      </c>
      <c r="E676" s="93" t="s">
        <v>111</v>
      </c>
      <c r="F676" s="133"/>
      <c r="G676" s="160"/>
      <c r="H676" s="161">
        <f t="shared" si="215"/>
        <v>0</v>
      </c>
      <c r="I676" s="133"/>
      <c r="J676" s="133"/>
      <c r="K676" s="161">
        <f t="shared" si="216"/>
        <v>0</v>
      </c>
      <c r="L676" s="133"/>
      <c r="M676" s="133"/>
      <c r="N676" s="372">
        <f t="shared" si="217"/>
        <v>0</v>
      </c>
      <c r="O676" s="29"/>
      <c r="P676" s="6"/>
    </row>
    <row r="677" spans="1:16" s="15" customFormat="1" hidden="1" outlineLevel="3" x14ac:dyDescent="0.2">
      <c r="A677" s="339" t="s">
        <v>717</v>
      </c>
      <c r="B677" s="339" t="s">
        <v>702</v>
      </c>
      <c r="C677" s="339" t="s">
        <v>703</v>
      </c>
      <c r="D677" s="339" t="s">
        <v>1218</v>
      </c>
      <c r="E677" s="93" t="s">
        <v>112</v>
      </c>
      <c r="F677" s="134"/>
      <c r="G677" s="164"/>
      <c r="H677" s="165">
        <f t="shared" si="215"/>
        <v>0</v>
      </c>
      <c r="I677" s="134"/>
      <c r="J677" s="134"/>
      <c r="K677" s="165">
        <f t="shared" si="216"/>
        <v>0</v>
      </c>
      <c r="L677" s="134"/>
      <c r="M677" s="134"/>
      <c r="N677" s="370">
        <f t="shared" si="217"/>
        <v>0</v>
      </c>
      <c r="O677" s="30"/>
      <c r="P677" s="6"/>
    </row>
    <row r="678" spans="1:16" s="13" customFormat="1" hidden="1" outlineLevel="2" x14ac:dyDescent="0.2">
      <c r="A678" s="341" t="s">
        <v>717</v>
      </c>
      <c r="B678" s="341" t="s">
        <v>702</v>
      </c>
      <c r="C678" s="341" t="s">
        <v>704</v>
      </c>
      <c r="D678" s="341"/>
      <c r="E678" s="92" t="s">
        <v>109</v>
      </c>
      <c r="F678" s="132">
        <f>+F679</f>
        <v>0</v>
      </c>
      <c r="G678" s="132">
        <f t="shared" ref="G678:M678" si="234">+G679</f>
        <v>0</v>
      </c>
      <c r="H678" s="132">
        <f t="shared" si="215"/>
        <v>0</v>
      </c>
      <c r="I678" s="132">
        <f t="shared" si="234"/>
        <v>0</v>
      </c>
      <c r="J678" s="132">
        <f t="shared" si="234"/>
        <v>0</v>
      </c>
      <c r="K678" s="132">
        <f t="shared" si="216"/>
        <v>0</v>
      </c>
      <c r="L678" s="132">
        <f t="shared" si="234"/>
        <v>0</v>
      </c>
      <c r="M678" s="132">
        <f t="shared" si="234"/>
        <v>0</v>
      </c>
      <c r="N678" s="136">
        <f t="shared" si="217"/>
        <v>0</v>
      </c>
      <c r="O678" s="40"/>
      <c r="P678" s="6"/>
    </row>
    <row r="679" spans="1:16" ht="12" hidden="1" outlineLevel="3" thickBot="1" x14ac:dyDescent="0.25">
      <c r="A679" s="349" t="s">
        <v>717</v>
      </c>
      <c r="B679" s="349" t="s">
        <v>702</v>
      </c>
      <c r="C679" s="350" t="s">
        <v>704</v>
      </c>
      <c r="D679" s="350" t="s">
        <v>1219</v>
      </c>
      <c r="E679" s="93" t="s">
        <v>12</v>
      </c>
      <c r="F679" s="157"/>
      <c r="G679" s="158"/>
      <c r="H679" s="159">
        <f t="shared" si="215"/>
        <v>0</v>
      </c>
      <c r="I679" s="157"/>
      <c r="J679" s="157"/>
      <c r="K679" s="159">
        <f t="shared" si="216"/>
        <v>0</v>
      </c>
      <c r="L679" s="157"/>
      <c r="M679" s="157"/>
      <c r="N679" s="375">
        <f t="shared" si="217"/>
        <v>0</v>
      </c>
      <c r="O679" s="44"/>
    </row>
    <row r="680" spans="1:16" ht="12" hidden="1" outlineLevel="1" thickBot="1" x14ac:dyDescent="0.25">
      <c r="A680" s="334" t="s">
        <v>717</v>
      </c>
      <c r="B680" s="334" t="s">
        <v>703</v>
      </c>
      <c r="C680" s="334"/>
      <c r="D680" s="334"/>
      <c r="E680" s="91" t="s">
        <v>139</v>
      </c>
      <c r="F680" s="147">
        <f>+F681+F684+F687</f>
        <v>0</v>
      </c>
      <c r="G680" s="147">
        <f>+G681+G684+G687</f>
        <v>0</v>
      </c>
      <c r="H680" s="147">
        <f t="shared" si="215"/>
        <v>0</v>
      </c>
      <c r="I680" s="147">
        <f>+I681+I684+I687</f>
        <v>0</v>
      </c>
      <c r="J680" s="147">
        <f>+J681+J684+J687</f>
        <v>0</v>
      </c>
      <c r="K680" s="131">
        <f t="shared" si="216"/>
        <v>0</v>
      </c>
      <c r="L680" s="147">
        <f>+L681+L684+L687</f>
        <v>0</v>
      </c>
      <c r="M680" s="147">
        <f>+M681+M684+M687</f>
        <v>0</v>
      </c>
      <c r="N680" s="148">
        <f t="shared" si="217"/>
        <v>0</v>
      </c>
      <c r="O680" s="42"/>
    </row>
    <row r="681" spans="1:16" s="13" customFormat="1" hidden="1" outlineLevel="2" x14ac:dyDescent="0.2">
      <c r="A681" s="336" t="s">
        <v>717</v>
      </c>
      <c r="B681" s="336" t="s">
        <v>703</v>
      </c>
      <c r="C681" s="336" t="s">
        <v>702</v>
      </c>
      <c r="D681" s="336"/>
      <c r="E681" s="92" t="s">
        <v>106</v>
      </c>
      <c r="F681" s="140">
        <f>+SUM(F682:F683)</f>
        <v>0</v>
      </c>
      <c r="G681" s="140">
        <f>+SUM(G682:G683)</f>
        <v>0</v>
      </c>
      <c r="H681" s="140">
        <f t="shared" si="215"/>
        <v>0</v>
      </c>
      <c r="I681" s="140">
        <f>+SUM(I682:I683)</f>
        <v>0</v>
      </c>
      <c r="J681" s="140">
        <f>+SUM(J682:J683)</f>
        <v>0</v>
      </c>
      <c r="K681" s="176">
        <f t="shared" si="216"/>
        <v>0</v>
      </c>
      <c r="L681" s="140">
        <f>+SUM(L682:L683)</f>
        <v>0</v>
      </c>
      <c r="M681" s="140">
        <f>+SUM(M682:M683)</f>
        <v>0</v>
      </c>
      <c r="N681" s="145">
        <f t="shared" si="217"/>
        <v>0</v>
      </c>
      <c r="O681" s="34"/>
      <c r="P681" s="6"/>
    </row>
    <row r="682" spans="1:16" s="14" customFormat="1" hidden="1" outlineLevel="3" x14ac:dyDescent="0.2">
      <c r="A682" s="338" t="s">
        <v>717</v>
      </c>
      <c r="B682" s="338" t="s">
        <v>703</v>
      </c>
      <c r="C682" s="338" t="s">
        <v>702</v>
      </c>
      <c r="D682" s="338" t="s">
        <v>1219</v>
      </c>
      <c r="E682" s="93" t="s">
        <v>113</v>
      </c>
      <c r="F682" s="133"/>
      <c r="G682" s="160"/>
      <c r="H682" s="161">
        <f t="shared" si="215"/>
        <v>0</v>
      </c>
      <c r="I682" s="133"/>
      <c r="J682" s="133"/>
      <c r="K682" s="161">
        <f t="shared" si="216"/>
        <v>0</v>
      </c>
      <c r="L682" s="133"/>
      <c r="M682" s="133"/>
      <c r="N682" s="372">
        <f t="shared" si="217"/>
        <v>0</v>
      </c>
      <c r="O682" s="29"/>
      <c r="P682" s="6"/>
    </row>
    <row r="683" spans="1:16" s="15" customFormat="1" hidden="1" outlineLevel="3" x14ac:dyDescent="0.2">
      <c r="A683" s="339" t="s">
        <v>717</v>
      </c>
      <c r="B683" s="339" t="s">
        <v>703</v>
      </c>
      <c r="C683" s="339" t="s">
        <v>702</v>
      </c>
      <c r="D683" s="339" t="s">
        <v>1218</v>
      </c>
      <c r="E683" s="93" t="s">
        <v>1630</v>
      </c>
      <c r="F683" s="134"/>
      <c r="G683" s="164"/>
      <c r="H683" s="165">
        <f t="shared" si="215"/>
        <v>0</v>
      </c>
      <c r="I683" s="134"/>
      <c r="J683" s="134"/>
      <c r="K683" s="165">
        <f t="shared" si="216"/>
        <v>0</v>
      </c>
      <c r="L683" s="134"/>
      <c r="M683" s="134"/>
      <c r="N683" s="370">
        <f t="shared" si="217"/>
        <v>0</v>
      </c>
      <c r="O683" s="30"/>
      <c r="P683" s="6"/>
    </row>
    <row r="684" spans="1:16" s="13" customFormat="1" hidden="1" outlineLevel="2" x14ac:dyDescent="0.2">
      <c r="A684" s="341" t="s">
        <v>717</v>
      </c>
      <c r="B684" s="341" t="s">
        <v>703</v>
      </c>
      <c r="C684" s="341" t="s">
        <v>703</v>
      </c>
      <c r="D684" s="341"/>
      <c r="E684" s="92" t="s">
        <v>108</v>
      </c>
      <c r="F684" s="132">
        <f>SUM(F685:F686)</f>
        <v>0</v>
      </c>
      <c r="G684" s="132">
        <f>SUM(G685:G686)</f>
        <v>0</v>
      </c>
      <c r="H684" s="132">
        <f t="shared" si="215"/>
        <v>0</v>
      </c>
      <c r="I684" s="132">
        <f>SUM(I685:I686)</f>
        <v>0</v>
      </c>
      <c r="J684" s="132">
        <f>SUM(J685:J686)</f>
        <v>0</v>
      </c>
      <c r="K684" s="132">
        <f t="shared" si="216"/>
        <v>0</v>
      </c>
      <c r="L684" s="132">
        <f>SUM(L685:L686)</f>
        <v>0</v>
      </c>
      <c r="M684" s="132">
        <f>SUM(M685:M686)</f>
        <v>0</v>
      </c>
      <c r="N684" s="136">
        <f t="shared" si="217"/>
        <v>0</v>
      </c>
      <c r="O684" s="40"/>
      <c r="P684" s="6"/>
    </row>
    <row r="685" spans="1:16" s="14" customFormat="1" hidden="1" outlineLevel="3" x14ac:dyDescent="0.2">
      <c r="A685" s="338" t="s">
        <v>717</v>
      </c>
      <c r="B685" s="338" t="s">
        <v>703</v>
      </c>
      <c r="C685" s="338" t="s">
        <v>703</v>
      </c>
      <c r="D685" s="338" t="s">
        <v>1219</v>
      </c>
      <c r="E685" s="93" t="s">
        <v>111</v>
      </c>
      <c r="F685" s="133"/>
      <c r="G685" s="160"/>
      <c r="H685" s="161">
        <f t="shared" ref="H685:H686" si="235">F685+G685</f>
        <v>0</v>
      </c>
      <c r="I685" s="133"/>
      <c r="J685" s="133"/>
      <c r="K685" s="161">
        <f t="shared" ref="K685:K686" si="236">I685+J685</f>
        <v>0</v>
      </c>
      <c r="L685" s="133"/>
      <c r="M685" s="133"/>
      <c r="N685" s="372">
        <f t="shared" ref="N685:N686" si="237">L685+M685</f>
        <v>0</v>
      </c>
      <c r="O685" s="29"/>
      <c r="P685" s="6"/>
    </row>
    <row r="686" spans="1:16" s="15" customFormat="1" hidden="1" outlineLevel="3" x14ac:dyDescent="0.2">
      <c r="A686" s="339" t="s">
        <v>717</v>
      </c>
      <c r="B686" s="339" t="s">
        <v>703</v>
      </c>
      <c r="C686" s="339" t="s">
        <v>703</v>
      </c>
      <c r="D686" s="339" t="s">
        <v>1218</v>
      </c>
      <c r="E686" s="93" t="s">
        <v>112</v>
      </c>
      <c r="F686" s="134"/>
      <c r="G686" s="164"/>
      <c r="H686" s="165">
        <f t="shared" si="235"/>
        <v>0</v>
      </c>
      <c r="I686" s="134"/>
      <c r="J686" s="134"/>
      <c r="K686" s="165">
        <f t="shared" si="236"/>
        <v>0</v>
      </c>
      <c r="L686" s="134"/>
      <c r="M686" s="134"/>
      <c r="N686" s="370">
        <f t="shared" si="237"/>
        <v>0</v>
      </c>
      <c r="O686" s="30"/>
      <c r="P686" s="6"/>
    </row>
    <row r="687" spans="1:16" s="22" customFormat="1" ht="12" hidden="1" outlineLevel="2" thickBot="1" x14ac:dyDescent="0.25">
      <c r="A687" s="352" t="s">
        <v>717</v>
      </c>
      <c r="B687" s="352" t="s">
        <v>703</v>
      </c>
      <c r="C687" s="352" t="s">
        <v>704</v>
      </c>
      <c r="D687" s="352"/>
      <c r="E687" s="92" t="s">
        <v>109</v>
      </c>
      <c r="F687" s="167"/>
      <c r="G687" s="167"/>
      <c r="H687" s="168">
        <f t="shared" si="215"/>
        <v>0</v>
      </c>
      <c r="I687" s="167"/>
      <c r="J687" s="167"/>
      <c r="K687" s="168">
        <f t="shared" si="216"/>
        <v>0</v>
      </c>
      <c r="L687" s="167"/>
      <c r="M687" s="167"/>
      <c r="N687" s="169">
        <f t="shared" si="217"/>
        <v>0</v>
      </c>
      <c r="O687" s="36"/>
      <c r="P687" s="6"/>
    </row>
    <row r="688" spans="1:16" s="21" customFormat="1" ht="12" hidden="1" outlineLevel="1" thickBot="1" x14ac:dyDescent="0.25">
      <c r="A688" s="334" t="s">
        <v>717</v>
      </c>
      <c r="B688" s="334" t="s">
        <v>704</v>
      </c>
      <c r="C688" s="334"/>
      <c r="D688" s="334"/>
      <c r="E688" s="91" t="s">
        <v>140</v>
      </c>
      <c r="F688" s="147">
        <f>+F689+F691+F693</f>
        <v>0</v>
      </c>
      <c r="G688" s="147">
        <f>+G689+G691+G693</f>
        <v>0</v>
      </c>
      <c r="H688" s="147">
        <f t="shared" si="215"/>
        <v>0</v>
      </c>
      <c r="I688" s="147">
        <f>+I689+I691+I693</f>
        <v>0</v>
      </c>
      <c r="J688" s="147">
        <f>+J689+J691+J693</f>
        <v>0</v>
      </c>
      <c r="K688" s="147">
        <f t="shared" si="216"/>
        <v>0</v>
      </c>
      <c r="L688" s="147">
        <f>+L689+L691+L693</f>
        <v>0</v>
      </c>
      <c r="M688" s="147">
        <f>+M689+M691+M693</f>
        <v>0</v>
      </c>
      <c r="N688" s="148">
        <f t="shared" si="217"/>
        <v>0</v>
      </c>
      <c r="O688" s="42"/>
      <c r="P688" s="6"/>
    </row>
    <row r="689" spans="1:16" hidden="1" outlineLevel="2" x14ac:dyDescent="0.2">
      <c r="A689" s="336" t="s">
        <v>717</v>
      </c>
      <c r="B689" s="336" t="s">
        <v>704</v>
      </c>
      <c r="C689" s="336" t="s">
        <v>702</v>
      </c>
      <c r="D689" s="336"/>
      <c r="E689" s="92" t="s">
        <v>106</v>
      </c>
      <c r="F689" s="140">
        <f>+F690</f>
        <v>0</v>
      </c>
      <c r="G689" s="140">
        <f t="shared" ref="G689:M689" si="238">+G690</f>
        <v>0</v>
      </c>
      <c r="H689" s="140">
        <f t="shared" ref="H689:H696" si="239">F689+G689</f>
        <v>0</v>
      </c>
      <c r="I689" s="140">
        <f t="shared" si="238"/>
        <v>0</v>
      </c>
      <c r="J689" s="140">
        <f t="shared" si="238"/>
        <v>0</v>
      </c>
      <c r="K689" s="140">
        <f t="shared" ref="K689:K696" si="240">I689+J689</f>
        <v>0</v>
      </c>
      <c r="L689" s="140">
        <f t="shared" si="238"/>
        <v>0</v>
      </c>
      <c r="M689" s="140">
        <f t="shared" si="238"/>
        <v>0</v>
      </c>
      <c r="N689" s="145">
        <f t="shared" ref="N689:N696" si="241">L689+M689</f>
        <v>0</v>
      </c>
      <c r="O689" s="34"/>
    </row>
    <row r="690" spans="1:16" hidden="1" outlineLevel="3" x14ac:dyDescent="0.2">
      <c r="A690" s="349" t="s">
        <v>717</v>
      </c>
      <c r="B690" s="349" t="s">
        <v>704</v>
      </c>
      <c r="C690" s="350" t="s">
        <v>702</v>
      </c>
      <c r="D690" s="350" t="s">
        <v>1219</v>
      </c>
      <c r="E690" s="93" t="s">
        <v>113</v>
      </c>
      <c r="F690" s="157"/>
      <c r="G690" s="158"/>
      <c r="H690" s="159">
        <f t="shared" si="239"/>
        <v>0</v>
      </c>
      <c r="I690" s="157"/>
      <c r="J690" s="157"/>
      <c r="K690" s="159">
        <f t="shared" si="240"/>
        <v>0</v>
      </c>
      <c r="L690" s="157"/>
      <c r="M690" s="157"/>
      <c r="N690" s="375">
        <f t="shared" si="241"/>
        <v>0</v>
      </c>
      <c r="O690" s="44"/>
    </row>
    <row r="691" spans="1:16" s="13" customFormat="1" hidden="1" outlineLevel="2" x14ac:dyDescent="0.2">
      <c r="A691" s="341" t="s">
        <v>717</v>
      </c>
      <c r="B691" s="341" t="s">
        <v>704</v>
      </c>
      <c r="C691" s="341" t="s">
        <v>703</v>
      </c>
      <c r="D691" s="341"/>
      <c r="E691" s="92" t="s">
        <v>108</v>
      </c>
      <c r="F691" s="132">
        <f>SUM(F692:F692)</f>
        <v>0</v>
      </c>
      <c r="G691" s="132">
        <f>SUM(G692:G692)</f>
        <v>0</v>
      </c>
      <c r="H691" s="132">
        <f t="shared" si="239"/>
        <v>0</v>
      </c>
      <c r="I691" s="132">
        <f>SUM(I692:I692)</f>
        <v>0</v>
      </c>
      <c r="J691" s="132">
        <f>SUM(J692:J692)</f>
        <v>0</v>
      </c>
      <c r="K691" s="132">
        <f t="shared" si="240"/>
        <v>0</v>
      </c>
      <c r="L691" s="132">
        <f>SUM(L692:L692)</f>
        <v>0</v>
      </c>
      <c r="M691" s="132">
        <f>SUM(M692:M692)</f>
        <v>0</v>
      </c>
      <c r="N691" s="136">
        <f t="shared" si="241"/>
        <v>0</v>
      </c>
      <c r="O691" s="40"/>
      <c r="P691" s="6"/>
    </row>
    <row r="692" spans="1:16" s="14" customFormat="1" hidden="1" outlineLevel="3" x14ac:dyDescent="0.2">
      <c r="A692" s="338" t="s">
        <v>717</v>
      </c>
      <c r="B692" s="338" t="s">
        <v>704</v>
      </c>
      <c r="C692" s="338" t="s">
        <v>703</v>
      </c>
      <c r="D692" s="338" t="s">
        <v>1219</v>
      </c>
      <c r="E692" s="93" t="s">
        <v>112</v>
      </c>
      <c r="F692" s="133"/>
      <c r="G692" s="160"/>
      <c r="H692" s="161">
        <f t="shared" si="239"/>
        <v>0</v>
      </c>
      <c r="I692" s="133"/>
      <c r="J692" s="133"/>
      <c r="K692" s="161">
        <f t="shared" si="240"/>
        <v>0</v>
      </c>
      <c r="L692" s="133"/>
      <c r="M692" s="133"/>
      <c r="N692" s="372">
        <f t="shared" si="241"/>
        <v>0</v>
      </c>
      <c r="O692" s="29"/>
      <c r="P692" s="6"/>
    </row>
    <row r="693" spans="1:16" s="13" customFormat="1" ht="12" hidden="1" outlineLevel="2" thickBot="1" x14ac:dyDescent="0.25">
      <c r="A693" s="351" t="s">
        <v>717</v>
      </c>
      <c r="B693" s="352" t="s">
        <v>704</v>
      </c>
      <c r="C693" s="352" t="s">
        <v>704</v>
      </c>
      <c r="D693" s="352"/>
      <c r="E693" s="193" t="s">
        <v>109</v>
      </c>
      <c r="F693" s="167"/>
      <c r="G693" s="167"/>
      <c r="H693" s="168">
        <f t="shared" si="239"/>
        <v>0</v>
      </c>
      <c r="I693" s="179"/>
      <c r="J693" s="179"/>
      <c r="K693" s="180">
        <f t="shared" si="240"/>
        <v>0</v>
      </c>
      <c r="L693" s="179"/>
      <c r="M693" s="179"/>
      <c r="N693" s="366">
        <f t="shared" si="241"/>
        <v>0</v>
      </c>
      <c r="O693" s="367"/>
      <c r="P693" s="6"/>
    </row>
    <row r="694" spans="1:16" ht="12" hidden="1" outlineLevel="1" thickBot="1" x14ac:dyDescent="0.25">
      <c r="A694" s="346" t="s">
        <v>717</v>
      </c>
      <c r="B694" s="334" t="s">
        <v>707</v>
      </c>
      <c r="C694" s="334"/>
      <c r="D694" s="334"/>
      <c r="E694" s="91" t="s">
        <v>122</v>
      </c>
      <c r="F694" s="151"/>
      <c r="G694" s="151"/>
      <c r="H694" s="147">
        <f t="shared" si="239"/>
        <v>0</v>
      </c>
      <c r="I694" s="171"/>
      <c r="J694" s="171"/>
      <c r="K694" s="153">
        <f t="shared" si="240"/>
        <v>0</v>
      </c>
      <c r="L694" s="170"/>
      <c r="M694" s="170"/>
      <c r="N694" s="187">
        <f t="shared" si="241"/>
        <v>0</v>
      </c>
      <c r="O694" s="43"/>
    </row>
    <row r="695" spans="1:16" ht="24" customHeight="1" thickTop="1" thickBot="1" x14ac:dyDescent="0.25">
      <c r="A695" s="701" t="s">
        <v>114</v>
      </c>
      <c r="B695" s="702"/>
      <c r="C695" s="702"/>
      <c r="D695" s="702"/>
      <c r="E695" s="703"/>
      <c r="F695" s="365">
        <f>+F16+F34+F60+F558+F587+F601+F611+F616+F639+F671</f>
        <v>12837958851</v>
      </c>
      <c r="G695" s="365">
        <f>+G16+G34+G60+G558+G587+G601+G611+G616+G639+G671</f>
        <v>0</v>
      </c>
      <c r="H695" s="365">
        <f t="shared" si="239"/>
        <v>12837958851</v>
      </c>
      <c r="I695" s="166">
        <f>+I16+I34+I60+I558+I587+I601+I611+I616+I639+I671</f>
        <v>14442570741</v>
      </c>
      <c r="J695" s="166">
        <f>+J16+J34+J60+J558+J587+J601+J611+J616+J639+J671</f>
        <v>0</v>
      </c>
      <c r="K695" s="166">
        <f t="shared" si="240"/>
        <v>14442570741</v>
      </c>
      <c r="L695" s="172">
        <f>+L16+L34+L60+L558+L587+L601+L611+L616+L639+L671</f>
        <v>0</v>
      </c>
      <c r="M695" s="172">
        <f>+M16+M34+M60+M558+M587+M601+M611+M616+M639+M671</f>
        <v>0</v>
      </c>
      <c r="N695" s="172">
        <f t="shared" si="241"/>
        <v>0</v>
      </c>
      <c r="O695" s="58"/>
    </row>
    <row r="696" spans="1:16" ht="24" customHeight="1" thickTop="1" thickBot="1" x14ac:dyDescent="0.25">
      <c r="A696" s="704" t="s">
        <v>115</v>
      </c>
      <c r="B696" s="705"/>
      <c r="C696" s="705"/>
      <c r="D696" s="705"/>
      <c r="E696" s="706"/>
      <c r="F696" s="173">
        <v>17809000000</v>
      </c>
      <c r="G696" s="174"/>
      <c r="H696" s="130">
        <f t="shared" si="239"/>
        <v>17809000000</v>
      </c>
      <c r="I696" s="174">
        <v>18055802000</v>
      </c>
      <c r="J696" s="174"/>
      <c r="K696" s="130">
        <f t="shared" si="240"/>
        <v>18055802000</v>
      </c>
      <c r="L696" s="174"/>
      <c r="M696" s="175"/>
      <c r="N696" s="377">
        <f t="shared" si="241"/>
        <v>0</v>
      </c>
      <c r="O696" s="47"/>
    </row>
    <row r="697" spans="1:16" ht="24" customHeight="1" x14ac:dyDescent="0.2">
      <c r="E697" s="59"/>
      <c r="F697" s="6"/>
      <c r="G697" s="6"/>
      <c r="H697" s="6"/>
      <c r="I697" s="6"/>
      <c r="J697" s="6"/>
      <c r="K697" s="6"/>
      <c r="L697" s="6"/>
      <c r="M697" s="6"/>
      <c r="N697" s="6"/>
      <c r="O697" s="6"/>
    </row>
    <row r="698" spans="1:16" ht="24" customHeight="1" x14ac:dyDescent="0.2">
      <c r="E698" s="60" t="s">
        <v>116</v>
      </c>
      <c r="F698" s="6"/>
      <c r="G698" s="6"/>
      <c r="H698" s="6"/>
      <c r="I698" s="6"/>
      <c r="J698" s="6"/>
      <c r="K698" s="6"/>
      <c r="L698" s="6"/>
      <c r="M698" s="6"/>
      <c r="N698" s="6"/>
      <c r="O698" s="6"/>
    </row>
    <row r="699" spans="1:16" ht="24" customHeight="1" x14ac:dyDescent="0.2">
      <c r="E699" s="694" t="s">
        <v>20</v>
      </c>
      <c r="F699" s="695" t="s">
        <v>43</v>
      </c>
      <c r="G699" s="695"/>
      <c r="H699" s="695"/>
      <c r="I699" s="695" t="s">
        <v>44</v>
      </c>
      <c r="J699" s="695"/>
      <c r="K699" s="695"/>
      <c r="L699" s="698" t="s">
        <v>45</v>
      </c>
      <c r="M699" s="699"/>
      <c r="N699" s="700"/>
      <c r="O699" s="128"/>
    </row>
    <row r="700" spans="1:16" ht="42" customHeight="1" x14ac:dyDescent="0.2">
      <c r="E700" s="694"/>
      <c r="F700" s="127" t="s">
        <v>26</v>
      </c>
      <c r="G700" s="127" t="s">
        <v>50</v>
      </c>
      <c r="H700" s="127" t="s">
        <v>46</v>
      </c>
      <c r="I700" s="127" t="s">
        <v>26</v>
      </c>
      <c r="J700" s="127" t="s">
        <v>50</v>
      </c>
      <c r="K700" s="127" t="s">
        <v>46</v>
      </c>
      <c r="L700" s="127" t="s">
        <v>51</v>
      </c>
      <c r="M700" s="127" t="s">
        <v>50</v>
      </c>
      <c r="N700" s="127" t="s">
        <v>46</v>
      </c>
      <c r="O700" s="127" t="s">
        <v>46</v>
      </c>
    </row>
    <row r="701" spans="1:16" ht="24" customHeight="1" x14ac:dyDescent="0.2">
      <c r="E701" s="694"/>
      <c r="F701" s="23">
        <v>1</v>
      </c>
      <c r="G701" s="23">
        <v>2</v>
      </c>
      <c r="H701" s="23" t="s">
        <v>47</v>
      </c>
      <c r="I701" s="23">
        <v>4</v>
      </c>
      <c r="J701" s="23">
        <v>5</v>
      </c>
      <c r="K701" s="23" t="s">
        <v>48</v>
      </c>
      <c r="L701" s="23">
        <v>7</v>
      </c>
      <c r="M701" s="23">
        <v>8</v>
      </c>
      <c r="N701" s="127" t="s">
        <v>49</v>
      </c>
      <c r="O701" s="127" t="s">
        <v>49</v>
      </c>
    </row>
    <row r="702" spans="1:16" ht="24" customHeight="1" x14ac:dyDescent="0.2">
      <c r="E702" s="61" t="s">
        <v>117</v>
      </c>
      <c r="F702" s="24">
        <f t="shared" ref="F702:O702" si="242">+F16+F34+F60+F558+F587+F601+F611+F616</f>
        <v>12837958851</v>
      </c>
      <c r="G702" s="24">
        <f t="shared" si="242"/>
        <v>0</v>
      </c>
      <c r="H702" s="24">
        <f t="shared" si="242"/>
        <v>12837958851</v>
      </c>
      <c r="I702" s="24">
        <f t="shared" si="242"/>
        <v>14442570741</v>
      </c>
      <c r="J702" s="24">
        <f t="shared" si="242"/>
        <v>0</v>
      </c>
      <c r="K702" s="24">
        <f t="shared" si="242"/>
        <v>14442570741</v>
      </c>
      <c r="L702" s="24">
        <f t="shared" si="242"/>
        <v>0</v>
      </c>
      <c r="M702" s="24">
        <f t="shared" si="242"/>
        <v>0</v>
      </c>
      <c r="N702" s="24">
        <f t="shared" si="242"/>
        <v>0</v>
      </c>
      <c r="O702" s="24">
        <f t="shared" si="242"/>
        <v>0</v>
      </c>
    </row>
    <row r="703" spans="1:16" ht="24" customHeight="1" x14ac:dyDescent="0.2">
      <c r="E703" s="61" t="s">
        <v>118</v>
      </c>
      <c r="F703" s="24">
        <f t="shared" ref="F703:O703" si="243">+F639+F671</f>
        <v>0</v>
      </c>
      <c r="G703" s="24">
        <f t="shared" si="243"/>
        <v>0</v>
      </c>
      <c r="H703" s="24">
        <f t="shared" si="243"/>
        <v>0</v>
      </c>
      <c r="I703" s="24">
        <f t="shared" si="243"/>
        <v>0</v>
      </c>
      <c r="J703" s="24">
        <f t="shared" si="243"/>
        <v>0</v>
      </c>
      <c r="K703" s="24">
        <f t="shared" si="243"/>
        <v>0</v>
      </c>
      <c r="L703" s="24">
        <f t="shared" si="243"/>
        <v>0</v>
      </c>
      <c r="M703" s="24">
        <f t="shared" si="243"/>
        <v>0</v>
      </c>
      <c r="N703" s="24">
        <f t="shared" si="243"/>
        <v>0</v>
      </c>
      <c r="O703" s="24">
        <f t="shared" si="243"/>
        <v>0</v>
      </c>
    </row>
    <row r="704" spans="1:16" ht="24" customHeight="1" x14ac:dyDescent="0.2">
      <c r="E704" s="61" t="s">
        <v>27</v>
      </c>
      <c r="F704" s="24">
        <f>+F696</f>
        <v>17809000000</v>
      </c>
      <c r="G704" s="24">
        <f t="shared" ref="G704:M704" si="244">+G696</f>
        <v>0</v>
      </c>
      <c r="H704" s="24">
        <f t="shared" si="244"/>
        <v>17809000000</v>
      </c>
      <c r="I704" s="24">
        <f t="shared" si="244"/>
        <v>18055802000</v>
      </c>
      <c r="J704" s="24">
        <f t="shared" si="244"/>
        <v>0</v>
      </c>
      <c r="K704" s="24">
        <f t="shared" si="244"/>
        <v>18055802000</v>
      </c>
      <c r="L704" s="24">
        <f t="shared" si="244"/>
        <v>0</v>
      </c>
      <c r="M704" s="24">
        <f t="shared" si="244"/>
        <v>0</v>
      </c>
      <c r="N704" s="24">
        <f>+N696</f>
        <v>0</v>
      </c>
      <c r="O704" s="24">
        <f>+O696</f>
        <v>0</v>
      </c>
    </row>
    <row r="705" spans="5:15" ht="24" customHeight="1" x14ac:dyDescent="0.2">
      <c r="E705" s="59"/>
      <c r="F705" s="6"/>
      <c r="G705" s="6"/>
      <c r="H705" s="6"/>
      <c r="I705" s="6"/>
      <c r="J705" s="6"/>
      <c r="K705" s="6"/>
      <c r="L705" s="6"/>
      <c r="M705" s="6"/>
      <c r="N705" s="6"/>
      <c r="O705" s="6"/>
    </row>
    <row r="706" spans="5:15" ht="24" customHeight="1" x14ac:dyDescent="0.2">
      <c r="E706" s="59"/>
      <c r="F706" s="6"/>
      <c r="G706" s="6"/>
      <c r="H706" s="6"/>
      <c r="I706" s="6"/>
      <c r="J706" s="6"/>
      <c r="K706" s="6"/>
      <c r="L706" s="6"/>
      <c r="M706" s="6"/>
      <c r="N706" s="6"/>
      <c r="O706" s="6"/>
    </row>
    <row r="707" spans="5:15" ht="24" customHeight="1" x14ac:dyDescent="0.2">
      <c r="E707" s="59"/>
      <c r="F707" s="6"/>
      <c r="G707" s="6"/>
      <c r="H707" s="6"/>
      <c r="I707" s="6"/>
      <c r="J707" s="6"/>
      <c r="K707" s="6"/>
      <c r="L707" s="6"/>
      <c r="M707" s="6"/>
      <c r="N707" s="6"/>
      <c r="O707" s="6"/>
    </row>
    <row r="708" spans="5:15" ht="24" customHeight="1" x14ac:dyDescent="0.2">
      <c r="E708" s="59"/>
      <c r="F708" s="6"/>
      <c r="G708" s="6"/>
      <c r="H708" s="6"/>
      <c r="I708" s="6"/>
      <c r="J708" s="6"/>
      <c r="K708" s="6"/>
      <c r="L708" s="6"/>
      <c r="M708" s="6"/>
      <c r="N708" s="6"/>
      <c r="O708" s="6"/>
    </row>
    <row r="709" spans="5:15" ht="24" customHeight="1" x14ac:dyDescent="0.2">
      <c r="E709" s="59"/>
      <c r="F709" s="6"/>
      <c r="G709" s="6"/>
      <c r="H709" s="6"/>
      <c r="I709" s="6"/>
      <c r="J709" s="6"/>
      <c r="K709" s="6"/>
      <c r="L709" s="6"/>
      <c r="M709" s="6"/>
      <c r="N709" s="6"/>
      <c r="O709" s="6"/>
    </row>
    <row r="710" spans="5:15" ht="24" customHeight="1" x14ac:dyDescent="0.2">
      <c r="E710" s="59"/>
      <c r="F710" s="6"/>
      <c r="G710" s="6"/>
      <c r="H710" s="6"/>
      <c r="I710" s="6"/>
      <c r="J710" s="6"/>
      <c r="K710" s="6"/>
      <c r="L710" s="6"/>
      <c r="M710" s="6"/>
      <c r="N710" s="6"/>
      <c r="O710" s="6"/>
    </row>
    <row r="711" spans="5:15" ht="24" customHeight="1" x14ac:dyDescent="0.2">
      <c r="E711" s="59"/>
      <c r="F711" s="6"/>
      <c r="G711" s="6"/>
      <c r="H711" s="6"/>
      <c r="I711" s="6"/>
      <c r="J711" s="6"/>
      <c r="K711" s="6"/>
      <c r="L711" s="6"/>
      <c r="M711" s="6"/>
      <c r="N711" s="6"/>
      <c r="O711" s="6"/>
    </row>
    <row r="712" spans="5:15" ht="24" customHeight="1" x14ac:dyDescent="0.2">
      <c r="E712" s="59"/>
      <c r="F712" s="6"/>
      <c r="G712" s="6"/>
      <c r="H712" s="6"/>
      <c r="I712" s="6"/>
      <c r="J712" s="6"/>
      <c r="K712" s="6"/>
      <c r="L712" s="6"/>
      <c r="M712" s="6"/>
      <c r="N712" s="6"/>
      <c r="O712" s="6"/>
    </row>
    <row r="713" spans="5:15" ht="24" customHeight="1" x14ac:dyDescent="0.2">
      <c r="E713" s="59"/>
      <c r="F713" s="6"/>
      <c r="G713" s="6"/>
      <c r="H713" s="6"/>
      <c r="I713" s="6"/>
      <c r="J713" s="6"/>
      <c r="K713" s="6"/>
      <c r="L713" s="6"/>
      <c r="M713" s="6"/>
      <c r="N713" s="6"/>
      <c r="O713" s="6"/>
    </row>
    <row r="714" spans="5:15" ht="24" customHeight="1" x14ac:dyDescent="0.2">
      <c r="E714" s="59"/>
      <c r="F714" s="6"/>
      <c r="G714" s="6"/>
      <c r="H714" s="6"/>
      <c r="I714" s="6"/>
      <c r="J714" s="6"/>
      <c r="K714" s="6"/>
      <c r="L714" s="6"/>
      <c r="M714" s="6"/>
      <c r="N714" s="6"/>
      <c r="O714" s="6"/>
    </row>
    <row r="715" spans="5:15" ht="24" customHeight="1" x14ac:dyDescent="0.2">
      <c r="E715" s="59"/>
      <c r="F715" s="6"/>
      <c r="G715" s="6"/>
      <c r="H715" s="6"/>
      <c r="I715" s="6"/>
      <c r="J715" s="6"/>
      <c r="K715" s="6"/>
      <c r="L715" s="6"/>
      <c r="M715" s="6"/>
      <c r="N715" s="6"/>
      <c r="O715" s="6"/>
    </row>
    <row r="716" spans="5:15" ht="24" customHeight="1" x14ac:dyDescent="0.2">
      <c r="E716" s="59"/>
      <c r="F716" s="6"/>
      <c r="G716" s="6"/>
      <c r="H716" s="6"/>
      <c r="I716" s="6"/>
      <c r="J716" s="6"/>
      <c r="K716" s="6"/>
      <c r="L716" s="6"/>
      <c r="M716" s="6"/>
      <c r="N716" s="6"/>
      <c r="O716" s="6"/>
    </row>
    <row r="717" spans="5:15" ht="24" customHeight="1" x14ac:dyDescent="0.2">
      <c r="E717" s="59"/>
      <c r="F717" s="6"/>
      <c r="G717" s="6"/>
      <c r="H717" s="6"/>
      <c r="I717" s="6"/>
      <c r="J717" s="6"/>
      <c r="K717" s="6"/>
      <c r="L717" s="6"/>
      <c r="M717" s="6"/>
      <c r="N717" s="6"/>
      <c r="O717" s="6"/>
    </row>
    <row r="718" spans="5:15" ht="24" customHeight="1" x14ac:dyDescent="0.2">
      <c r="E718" s="59"/>
      <c r="F718" s="6"/>
      <c r="G718" s="6"/>
      <c r="H718" s="6"/>
      <c r="I718" s="6"/>
      <c r="J718" s="6"/>
      <c r="K718" s="6"/>
      <c r="L718" s="6"/>
      <c r="M718" s="6"/>
      <c r="N718" s="6"/>
      <c r="O718" s="6"/>
    </row>
  </sheetData>
  <sheetProtection password="E047" sheet="1" objects="1" scenarios="1" selectLockedCells="1"/>
  <mergeCells count="24">
    <mergeCell ref="D1:N1"/>
    <mergeCell ref="D2:N2"/>
    <mergeCell ref="D3:N3"/>
    <mergeCell ref="F13:H13"/>
    <mergeCell ref="I13:K13"/>
    <mergeCell ref="E13:E15"/>
    <mergeCell ref="E5:G5"/>
    <mergeCell ref="E6:G6"/>
    <mergeCell ref="B8:F8"/>
    <mergeCell ref="L13:N13"/>
    <mergeCell ref="A6:D6"/>
    <mergeCell ref="A5:D5"/>
    <mergeCell ref="O13:O15"/>
    <mergeCell ref="B14:B15"/>
    <mergeCell ref="C14:C15"/>
    <mergeCell ref="D14:D15"/>
    <mergeCell ref="E699:E701"/>
    <mergeCell ref="F699:H699"/>
    <mergeCell ref="A13:D13"/>
    <mergeCell ref="I699:K699"/>
    <mergeCell ref="L699:N699"/>
    <mergeCell ref="A695:E695"/>
    <mergeCell ref="A696:E696"/>
    <mergeCell ref="A14:A15"/>
  </mergeCells>
  <conditionalFormatting sqref="A16:C39 A41:C57 A66:C66 A70:C70 A510:C512 A516:C518 A525:C526 A557:C560 A581:C582 A586:C587 A589:C606 A611:C613 A315:C315 A573:C573 A576:C578 A629:C629 A75:C76 A72:C72 A562:C562 A564:C565 A567:C567 A569:C569 A631:C635 A687:C694 A289:C290 A615:C618 A637:C684 A317:C368 A78:C215 A373:C435 A475:C492 A217:C286 A59:C62">
    <cfRule type="expression" dxfId="225" priority="379">
      <formula>IF(A16&gt;9,FALSE,TRUE)</formula>
    </cfRule>
  </conditionalFormatting>
  <conditionalFormatting sqref="A40:C40">
    <cfRule type="expression" dxfId="224" priority="377">
      <formula>IF(A40&gt;9,FALSE,TRUE)</formula>
    </cfRule>
  </conditionalFormatting>
  <conditionalFormatting sqref="D66 D70 D510:D512 D516:D518 D525:D526 D557:D560 D581:D582 D586:D587 D611:D613 D315 D573 D576:D578 D629 D16:D57 D75:D76 D72 D78:D215 D562 D564:D565 D567 D569 D589:D606 D631:D635 D687:D694 D615:D618 D637:D684 D317:D370 D241 D290:D313 D372:D492 D217:D219 D59:D62">
    <cfRule type="cellIs" dxfId="223" priority="372" operator="between">
      <formula>10</formula>
      <formula>99</formula>
    </cfRule>
    <cfRule type="cellIs" dxfId="222" priority="373" operator="between">
      <formula>0</formula>
      <formula>9</formula>
    </cfRule>
  </conditionalFormatting>
  <conditionalFormatting sqref="A63:C63 A65:C65">
    <cfRule type="expression" dxfId="221" priority="371">
      <formula>IF(A63&gt;9,FALSE,TRUE)</formula>
    </cfRule>
  </conditionalFormatting>
  <conditionalFormatting sqref="D63 D65">
    <cfRule type="cellIs" dxfId="220" priority="369" operator="between">
      <formula>10</formula>
      <formula>99</formula>
    </cfRule>
    <cfRule type="cellIs" dxfId="219" priority="370" operator="between">
      <formula>0</formula>
      <formula>9</formula>
    </cfRule>
  </conditionalFormatting>
  <conditionalFormatting sqref="A69:C69">
    <cfRule type="expression" dxfId="218" priority="368">
      <formula>IF(A69&gt;9,FALSE,TRUE)</formula>
    </cfRule>
  </conditionalFormatting>
  <conditionalFormatting sqref="D69">
    <cfRule type="cellIs" dxfId="217" priority="366" operator="between">
      <formula>10</formula>
      <formula>99</formula>
    </cfRule>
    <cfRule type="cellIs" dxfId="216" priority="367" operator="between">
      <formula>0</formula>
      <formula>9</formula>
    </cfRule>
  </conditionalFormatting>
  <conditionalFormatting sqref="A74:C74">
    <cfRule type="expression" dxfId="215" priority="365">
      <formula>IF(A74&gt;9,FALSE,TRUE)</formula>
    </cfRule>
  </conditionalFormatting>
  <conditionalFormatting sqref="D74">
    <cfRule type="cellIs" dxfId="214" priority="363" operator="between">
      <formula>10</formula>
      <formula>99</formula>
    </cfRule>
    <cfRule type="cellIs" dxfId="213" priority="364" operator="between">
      <formula>0</formula>
      <formula>9</formula>
    </cfRule>
  </conditionalFormatting>
  <conditionalFormatting sqref="D220:D221 D223:D224 D226:D227 D229:D230 D232:D233 D235:D236 D238:D239 D243:D244 D246:D247 D249:D250 D252:D253 D255:D256 D258:D259 D261:D262 D264:D265 D267:D268 D270:D271 D273:D276 D278:D279 D281:D284 D286 D289">
    <cfRule type="cellIs" dxfId="212" priority="348" operator="between">
      <formula>10</formula>
      <formula>99</formula>
    </cfRule>
    <cfRule type="cellIs" dxfId="211" priority="349" operator="between">
      <formula>0</formula>
      <formula>9</formula>
    </cfRule>
  </conditionalFormatting>
  <conditionalFormatting sqref="D222 D225 D228 D231 D234 D237 D240 D242 D245 D248 D251 D254 D257 D260 D263 D266 D269 D272 D277 D280 D285">
    <cfRule type="cellIs" dxfId="210" priority="345" operator="between">
      <formula>10</formula>
      <formula>99</formula>
    </cfRule>
    <cfRule type="cellIs" dxfId="209" priority="346" operator="between">
      <formula>0</formula>
      <formula>9</formula>
    </cfRule>
  </conditionalFormatting>
  <conditionalFormatting sqref="A291:C292 A293:A311 B293:C312 A314:C314">
    <cfRule type="expression" dxfId="208" priority="334">
      <formula>IF(A291&gt;9,FALSE,TRUE)</formula>
    </cfRule>
  </conditionalFormatting>
  <conditionalFormatting sqref="A493:C496 A509:C509">
    <cfRule type="expression" dxfId="207" priority="309">
      <formula>IF(A493&gt;9,FALSE,TRUE)</formula>
    </cfRule>
  </conditionalFormatting>
  <conditionalFormatting sqref="D493:D499 D509">
    <cfRule type="cellIs" dxfId="206" priority="307" operator="between">
      <formula>10</formula>
      <formula>99</formula>
    </cfRule>
    <cfRule type="cellIs" dxfId="205" priority="308" operator="between">
      <formula>0</formula>
      <formula>9</formula>
    </cfRule>
  </conditionalFormatting>
  <conditionalFormatting sqref="A513:C513 A515:C515">
    <cfRule type="expression" dxfId="204" priority="306">
      <formula>IF(A513&gt;9,FALSE,TRUE)</formula>
    </cfRule>
  </conditionalFormatting>
  <conditionalFormatting sqref="D513 D515">
    <cfRule type="cellIs" dxfId="203" priority="304" operator="between">
      <formula>10</formula>
      <formula>99</formula>
    </cfRule>
    <cfRule type="cellIs" dxfId="202" priority="305" operator="between">
      <formula>0</formula>
      <formula>9</formula>
    </cfRule>
  </conditionalFormatting>
  <conditionalFormatting sqref="A522:C522">
    <cfRule type="expression" dxfId="201" priority="303">
      <formula>IF(A522&gt;9,FALSE,TRUE)</formula>
    </cfRule>
  </conditionalFormatting>
  <conditionalFormatting sqref="D522">
    <cfRule type="cellIs" dxfId="200" priority="301" operator="between">
      <formula>10</formula>
      <formula>99</formula>
    </cfRule>
    <cfRule type="cellIs" dxfId="199" priority="302" operator="between">
      <formula>0</formula>
      <formula>9</formula>
    </cfRule>
  </conditionalFormatting>
  <conditionalFormatting sqref="A520:C521">
    <cfRule type="expression" dxfId="198" priority="300">
      <formula>IF(A520&gt;9,FALSE,TRUE)</formula>
    </cfRule>
  </conditionalFormatting>
  <conditionalFormatting sqref="D520:D521">
    <cfRule type="cellIs" dxfId="197" priority="298" operator="between">
      <formula>10</formula>
      <formula>99</formula>
    </cfRule>
    <cfRule type="cellIs" dxfId="196" priority="299" operator="between">
      <formula>0</formula>
      <formula>9</formula>
    </cfRule>
  </conditionalFormatting>
  <conditionalFormatting sqref="A519:C519">
    <cfRule type="expression" dxfId="195" priority="297">
      <formula>IF(A519&gt;9,FALSE,TRUE)</formula>
    </cfRule>
  </conditionalFormatting>
  <conditionalFormatting sqref="D519">
    <cfRule type="cellIs" dxfId="194" priority="295" operator="between">
      <formula>10</formula>
      <formula>99</formula>
    </cfRule>
    <cfRule type="cellIs" dxfId="193" priority="296" operator="between">
      <formula>0</formula>
      <formula>9</formula>
    </cfRule>
  </conditionalFormatting>
  <conditionalFormatting sqref="A523:C523">
    <cfRule type="expression" dxfId="192" priority="294">
      <formula>IF(A523&gt;9,FALSE,TRUE)</formula>
    </cfRule>
  </conditionalFormatting>
  <conditionalFormatting sqref="D523">
    <cfRule type="cellIs" dxfId="191" priority="292" operator="between">
      <formula>10</formula>
      <formula>99</formula>
    </cfRule>
    <cfRule type="cellIs" dxfId="190" priority="293" operator="between">
      <formula>0</formula>
      <formula>9</formula>
    </cfRule>
  </conditionalFormatting>
  <conditionalFormatting sqref="A534:C534 A527:C531">
    <cfRule type="expression" dxfId="189" priority="291">
      <formula>IF(A527&gt;9,FALSE,TRUE)</formula>
    </cfRule>
  </conditionalFormatting>
  <conditionalFormatting sqref="D534 D527:D531">
    <cfRule type="cellIs" dxfId="188" priority="289" operator="between">
      <formula>10</formula>
      <formula>99</formula>
    </cfRule>
    <cfRule type="cellIs" dxfId="187" priority="290" operator="between">
      <formula>0</formula>
      <formula>9</formula>
    </cfRule>
  </conditionalFormatting>
  <conditionalFormatting sqref="A532:C532">
    <cfRule type="expression" dxfId="186" priority="288">
      <formula>IF(A532&gt;9,FALSE,TRUE)</formula>
    </cfRule>
  </conditionalFormatting>
  <conditionalFormatting sqref="D532">
    <cfRule type="cellIs" dxfId="185" priority="286" operator="between">
      <formula>10</formula>
      <formula>99</formula>
    </cfRule>
    <cfRule type="cellIs" dxfId="184" priority="287" operator="between">
      <formula>0</formula>
      <formula>9</formula>
    </cfRule>
  </conditionalFormatting>
  <conditionalFormatting sqref="A536:C538 A540:C540">
    <cfRule type="expression" dxfId="183" priority="282">
      <formula>IF(A536&gt;9,FALSE,TRUE)</formula>
    </cfRule>
  </conditionalFormatting>
  <conditionalFormatting sqref="D536:D537 D540">
    <cfRule type="cellIs" dxfId="182" priority="280" operator="between">
      <formula>10</formula>
      <formula>99</formula>
    </cfRule>
    <cfRule type="cellIs" dxfId="181" priority="281" operator="between">
      <formula>0</formula>
      <formula>9</formula>
    </cfRule>
  </conditionalFormatting>
  <conditionalFormatting sqref="A535:C535">
    <cfRule type="expression" dxfId="180" priority="279">
      <formula>IF(A535&gt;9,FALSE,TRUE)</formula>
    </cfRule>
  </conditionalFormatting>
  <conditionalFormatting sqref="D535">
    <cfRule type="cellIs" dxfId="179" priority="277" operator="between">
      <formula>10</formula>
      <formula>99</formula>
    </cfRule>
    <cfRule type="cellIs" dxfId="178" priority="278" operator="between">
      <formula>0</formula>
      <formula>9</formula>
    </cfRule>
  </conditionalFormatting>
  <conditionalFormatting sqref="A543:C543 A545:C546 B547 A547:A548 C547:C548 C550 A550">
    <cfRule type="expression" dxfId="177" priority="273">
      <formula>IF(A543&gt;9,FALSE,TRUE)</formula>
    </cfRule>
  </conditionalFormatting>
  <conditionalFormatting sqref="D543 D545:D548 D550">
    <cfRule type="cellIs" dxfId="176" priority="271" operator="between">
      <formula>10</formula>
      <formula>99</formula>
    </cfRule>
    <cfRule type="cellIs" dxfId="175" priority="272" operator="between">
      <formula>0</formula>
      <formula>9</formula>
    </cfRule>
  </conditionalFormatting>
  <conditionalFormatting sqref="A541:C541">
    <cfRule type="expression" dxfId="174" priority="270">
      <formula>IF(A541&gt;9,FALSE,TRUE)</formula>
    </cfRule>
  </conditionalFormatting>
  <conditionalFormatting sqref="D541">
    <cfRule type="cellIs" dxfId="173" priority="268" operator="between">
      <formula>10</formula>
      <formula>99</formula>
    </cfRule>
    <cfRule type="cellIs" dxfId="172" priority="269" operator="between">
      <formula>0</formula>
      <formula>9</formula>
    </cfRule>
  </conditionalFormatting>
  <conditionalFormatting sqref="B550 A553:C553 A556:C556">
    <cfRule type="expression" dxfId="171" priority="264">
      <formula>IF(A550&gt;9,FALSE,TRUE)</formula>
    </cfRule>
  </conditionalFormatting>
  <conditionalFormatting sqref="D553 D556">
    <cfRule type="cellIs" dxfId="170" priority="262" operator="between">
      <formula>10</formula>
      <formula>99</formula>
    </cfRule>
    <cfRule type="cellIs" dxfId="169" priority="263" operator="between">
      <formula>0</formula>
      <formula>9</formula>
    </cfRule>
  </conditionalFormatting>
  <conditionalFormatting sqref="A544:C544">
    <cfRule type="expression" dxfId="168" priority="267">
      <formula>IF(A544&gt;9,FALSE,TRUE)</formula>
    </cfRule>
  </conditionalFormatting>
  <conditionalFormatting sqref="D544">
    <cfRule type="cellIs" dxfId="167" priority="265" operator="between">
      <formula>10</formula>
      <formula>99</formula>
    </cfRule>
    <cfRule type="cellIs" dxfId="166" priority="266" operator="between">
      <formula>0</formula>
      <formula>9</formula>
    </cfRule>
  </conditionalFormatting>
  <conditionalFormatting sqref="A551:C551">
    <cfRule type="expression" dxfId="165" priority="261">
      <formula>IF(A551&gt;9,FALSE,TRUE)</formula>
    </cfRule>
  </conditionalFormatting>
  <conditionalFormatting sqref="D551">
    <cfRule type="cellIs" dxfId="164" priority="259" operator="between">
      <formula>10</formula>
      <formula>99</formula>
    </cfRule>
    <cfRule type="cellIs" dxfId="163" priority="260" operator="between">
      <formula>0</formula>
      <formula>9</formula>
    </cfRule>
  </conditionalFormatting>
  <conditionalFormatting sqref="A554:C554">
    <cfRule type="expression" dxfId="162" priority="258">
      <formula>IF(A554&gt;9,FALSE,TRUE)</formula>
    </cfRule>
  </conditionalFormatting>
  <conditionalFormatting sqref="D554">
    <cfRule type="cellIs" dxfId="161" priority="256" operator="between">
      <formula>10</formula>
      <formula>99</formula>
    </cfRule>
    <cfRule type="cellIs" dxfId="160" priority="257" operator="between">
      <formula>0</formula>
      <formula>9</formula>
    </cfRule>
  </conditionalFormatting>
  <conditionalFormatting sqref="A579:C579">
    <cfRule type="expression" dxfId="159" priority="255">
      <formula>IF(A579&gt;9,FALSE,TRUE)</formula>
    </cfRule>
  </conditionalFormatting>
  <conditionalFormatting sqref="D579">
    <cfRule type="cellIs" dxfId="158" priority="253" operator="between">
      <formula>10</formula>
      <formula>99</formula>
    </cfRule>
    <cfRule type="cellIs" dxfId="157" priority="254" operator="between">
      <formula>0</formula>
      <formula>9</formula>
    </cfRule>
  </conditionalFormatting>
  <conditionalFormatting sqref="A585:C585">
    <cfRule type="expression" dxfId="156" priority="252">
      <formula>IF(A585&gt;9,FALSE,TRUE)</formula>
    </cfRule>
  </conditionalFormatting>
  <conditionalFormatting sqref="D585">
    <cfRule type="cellIs" dxfId="155" priority="250" operator="between">
      <formula>10</formula>
      <formula>99</formula>
    </cfRule>
    <cfRule type="cellIs" dxfId="154" priority="251" operator="between">
      <formula>0</formula>
      <formula>9</formula>
    </cfRule>
  </conditionalFormatting>
  <conditionalFormatting sqref="A583:C583">
    <cfRule type="expression" dxfId="153" priority="249">
      <formula>IF(A583&gt;9,FALSE,TRUE)</formula>
    </cfRule>
  </conditionalFormatting>
  <conditionalFormatting sqref="D583">
    <cfRule type="cellIs" dxfId="152" priority="247" operator="between">
      <formula>10</formula>
      <formula>99</formula>
    </cfRule>
    <cfRule type="cellIs" dxfId="151" priority="248" operator="between">
      <formula>0</formula>
      <formula>9</formula>
    </cfRule>
  </conditionalFormatting>
  <conditionalFormatting sqref="A588:C588">
    <cfRule type="expression" dxfId="150" priority="237">
      <formula>IF(A588&gt;9,FALSE,TRUE)</formula>
    </cfRule>
  </conditionalFormatting>
  <conditionalFormatting sqref="D588">
    <cfRule type="cellIs" dxfId="149" priority="235" operator="between">
      <formula>10</formula>
      <formula>99</formula>
    </cfRule>
    <cfRule type="cellIs" dxfId="148" priority="236" operator="between">
      <formula>0</formula>
      <formula>9</formula>
    </cfRule>
  </conditionalFormatting>
  <conditionalFormatting sqref="A609:C609">
    <cfRule type="expression" dxfId="147" priority="231">
      <formula>IF(A609&gt;9,FALSE,TRUE)</formula>
    </cfRule>
  </conditionalFormatting>
  <conditionalFormatting sqref="D609">
    <cfRule type="cellIs" dxfId="146" priority="229" operator="between">
      <formula>10</formula>
      <formula>99</formula>
    </cfRule>
    <cfRule type="cellIs" dxfId="145" priority="230" operator="between">
      <formula>0</formula>
      <formula>9</formula>
    </cfRule>
  </conditionalFormatting>
  <conditionalFormatting sqref="A610:C610">
    <cfRule type="expression" dxfId="144" priority="228">
      <formula>IF(A610&gt;9,FALSE,TRUE)</formula>
    </cfRule>
  </conditionalFormatting>
  <conditionalFormatting sqref="D610">
    <cfRule type="cellIs" dxfId="143" priority="226" operator="between">
      <formula>10</formula>
      <formula>99</formula>
    </cfRule>
    <cfRule type="cellIs" dxfId="142" priority="227" operator="between">
      <formula>0</formula>
      <formula>9</formula>
    </cfRule>
  </conditionalFormatting>
  <conditionalFormatting sqref="D314">
    <cfRule type="cellIs" dxfId="141" priority="223" operator="between">
      <formula>10</formula>
      <formula>99</formula>
    </cfRule>
    <cfRule type="cellIs" dxfId="140" priority="224" operator="between">
      <formula>0</formula>
      <formula>9</formula>
    </cfRule>
  </conditionalFormatting>
  <conditionalFormatting sqref="A497:C499 A502:C502">
    <cfRule type="expression" dxfId="139" priority="193">
      <formula>IF(A497&gt;9,FALSE,TRUE)</formula>
    </cfRule>
  </conditionalFormatting>
  <conditionalFormatting sqref="A312">
    <cfRule type="expression" dxfId="138" priority="137">
      <formula>IF(A312&gt;9,FALSE,TRUE)</formula>
    </cfRule>
  </conditionalFormatting>
  <conditionalFormatting sqref="D538">
    <cfRule type="cellIs" dxfId="137" priority="188" operator="between">
      <formula>10</formula>
      <formula>99</formula>
    </cfRule>
    <cfRule type="cellIs" dxfId="136" priority="189" operator="between">
      <formula>0</formula>
      <formula>9</formula>
    </cfRule>
  </conditionalFormatting>
  <conditionalFormatting sqref="D571">
    <cfRule type="cellIs" dxfId="135" priority="182" operator="between">
      <formula>10</formula>
      <formula>99</formula>
    </cfRule>
    <cfRule type="cellIs" dxfId="134" priority="183" operator="between">
      <formula>0</formula>
      <formula>9</formula>
    </cfRule>
  </conditionalFormatting>
  <conditionalFormatting sqref="B548">
    <cfRule type="expression" dxfId="133" priority="187">
      <formula>IF(B548&gt;9,FALSE,TRUE)</formula>
    </cfRule>
  </conditionalFormatting>
  <conditionalFormatting sqref="D575">
    <cfRule type="cellIs" dxfId="132" priority="179" operator="between">
      <formula>10</formula>
      <formula>99</formula>
    </cfRule>
    <cfRule type="cellIs" dxfId="131" priority="180" operator="between">
      <formula>0</formula>
      <formula>9</formula>
    </cfRule>
  </conditionalFormatting>
  <conditionalFormatting sqref="A571:C571">
    <cfRule type="expression" dxfId="130" priority="184">
      <formula>IF(A571&gt;9,FALSE,TRUE)</formula>
    </cfRule>
  </conditionalFormatting>
  <conditionalFormatting sqref="A575:C575">
    <cfRule type="expression" dxfId="129" priority="181">
      <formula>IF(A575&gt;9,FALSE,TRUE)</formula>
    </cfRule>
  </conditionalFormatting>
  <conditionalFormatting sqref="D619:D622">
    <cfRule type="cellIs" dxfId="128" priority="176" operator="between">
      <formula>10</formula>
      <formula>99</formula>
    </cfRule>
    <cfRule type="cellIs" dxfId="127" priority="177" operator="between">
      <formula>0</formula>
      <formula>9</formula>
    </cfRule>
  </conditionalFormatting>
  <conditionalFormatting sqref="D624:D628">
    <cfRule type="cellIs" dxfId="126" priority="170" operator="between">
      <formula>10</formula>
      <formula>99</formula>
    </cfRule>
    <cfRule type="cellIs" dxfId="125" priority="171" operator="between">
      <formula>0</formula>
      <formula>9</formula>
    </cfRule>
  </conditionalFormatting>
  <conditionalFormatting sqref="A619:C622">
    <cfRule type="expression" dxfId="124" priority="178">
      <formula>IF(A619&gt;9,FALSE,TRUE)</formula>
    </cfRule>
  </conditionalFormatting>
  <conditionalFormatting sqref="A623:C623">
    <cfRule type="expression" dxfId="123" priority="175">
      <formula>IF(A623&gt;9,FALSE,TRUE)</formula>
    </cfRule>
  </conditionalFormatting>
  <conditionalFormatting sqref="D623">
    <cfRule type="cellIs" dxfId="122" priority="173" operator="between">
      <formula>10</formula>
      <formula>99</formula>
    </cfRule>
    <cfRule type="cellIs" dxfId="121" priority="174" operator="between">
      <formula>0</formula>
      <formula>9</formula>
    </cfRule>
  </conditionalFormatting>
  <conditionalFormatting sqref="A624:C626 A628:C628">
    <cfRule type="expression" dxfId="120" priority="172">
      <formula>IF(A624&gt;9,FALSE,TRUE)</formula>
    </cfRule>
  </conditionalFormatting>
  <conditionalFormatting sqref="A627:C627">
    <cfRule type="expression" dxfId="119" priority="169">
      <formula>IF(A627&gt;9,FALSE,TRUE)</formula>
    </cfRule>
  </conditionalFormatting>
  <conditionalFormatting sqref="D630">
    <cfRule type="cellIs" dxfId="118" priority="164" operator="between">
      <formula>10</formula>
      <formula>99</formula>
    </cfRule>
    <cfRule type="cellIs" dxfId="117" priority="165" operator="between">
      <formula>0</formula>
      <formula>9</formula>
    </cfRule>
  </conditionalFormatting>
  <conditionalFormatting sqref="A630:C630">
    <cfRule type="expression" dxfId="116" priority="166">
      <formula>IF(A630&gt;9,FALSE,TRUE)</formula>
    </cfRule>
  </conditionalFormatting>
  <conditionalFormatting sqref="A67:C67">
    <cfRule type="expression" dxfId="115" priority="163">
      <formula>IF(A67&gt;9,FALSE,TRUE)</formula>
    </cfRule>
  </conditionalFormatting>
  <conditionalFormatting sqref="D67">
    <cfRule type="cellIs" dxfId="114" priority="161" operator="between">
      <formula>10</formula>
      <formula>99</formula>
    </cfRule>
    <cfRule type="cellIs" dxfId="113" priority="162" operator="between">
      <formula>0</formula>
      <formula>9</formula>
    </cfRule>
  </conditionalFormatting>
  <conditionalFormatting sqref="A64:C64">
    <cfRule type="expression" dxfId="112" priority="160">
      <formula>IF(A64&gt;9,FALSE,TRUE)</formula>
    </cfRule>
  </conditionalFormatting>
  <conditionalFormatting sqref="D64">
    <cfRule type="cellIs" dxfId="111" priority="158" operator="between">
      <formula>10</formula>
      <formula>99</formula>
    </cfRule>
    <cfRule type="cellIs" dxfId="110" priority="159" operator="between">
      <formula>0</formula>
      <formula>9</formula>
    </cfRule>
  </conditionalFormatting>
  <conditionalFormatting sqref="A68:C68">
    <cfRule type="expression" dxfId="109" priority="157">
      <formula>IF(A68&gt;9,FALSE,TRUE)</formula>
    </cfRule>
  </conditionalFormatting>
  <conditionalFormatting sqref="D68">
    <cfRule type="cellIs" dxfId="108" priority="155" operator="between">
      <formula>10</formula>
      <formula>99</formula>
    </cfRule>
    <cfRule type="cellIs" dxfId="107" priority="156" operator="between">
      <formula>0</formula>
      <formula>9</formula>
    </cfRule>
  </conditionalFormatting>
  <conditionalFormatting sqref="A71:C71">
    <cfRule type="expression" dxfId="106" priority="154">
      <formula>IF(A71&gt;9,FALSE,TRUE)</formula>
    </cfRule>
  </conditionalFormatting>
  <conditionalFormatting sqref="D71">
    <cfRule type="cellIs" dxfId="105" priority="152" operator="between">
      <formula>10</formula>
      <formula>99</formula>
    </cfRule>
    <cfRule type="cellIs" dxfId="104" priority="153" operator="between">
      <formula>0</formula>
      <formula>9</formula>
    </cfRule>
  </conditionalFormatting>
  <conditionalFormatting sqref="A73:C73">
    <cfRule type="expression" dxfId="103" priority="151">
      <formula>IF(A73&gt;9,FALSE,TRUE)</formula>
    </cfRule>
  </conditionalFormatting>
  <conditionalFormatting sqref="D73">
    <cfRule type="cellIs" dxfId="102" priority="149" operator="between">
      <formula>10</formula>
      <formula>99</formula>
    </cfRule>
    <cfRule type="cellIs" dxfId="101" priority="150" operator="between">
      <formula>0</formula>
      <formula>9</formula>
    </cfRule>
  </conditionalFormatting>
  <conditionalFormatting sqref="A77:C77">
    <cfRule type="expression" dxfId="100" priority="148">
      <formula>IF(A77&gt;9,FALSE,TRUE)</formula>
    </cfRule>
  </conditionalFormatting>
  <conditionalFormatting sqref="D77">
    <cfRule type="cellIs" dxfId="99" priority="146" operator="between">
      <formula>10</formula>
      <formula>99</formula>
    </cfRule>
    <cfRule type="cellIs" dxfId="98" priority="147" operator="between">
      <formula>0</formula>
      <formula>9</formula>
    </cfRule>
  </conditionalFormatting>
  <conditionalFormatting sqref="D316">
    <cfRule type="cellIs" dxfId="97" priority="132" operator="between">
      <formula>10</formula>
      <formula>99</formula>
    </cfRule>
    <cfRule type="cellIs" dxfId="96" priority="133" operator="between">
      <formula>0</formula>
      <formula>9</formula>
    </cfRule>
  </conditionalFormatting>
  <conditionalFormatting sqref="A316:C316">
    <cfRule type="expression" dxfId="95" priority="134">
      <formula>IF(A316&gt;9,FALSE,TRUE)</formula>
    </cfRule>
  </conditionalFormatting>
  <conditionalFormatting sqref="A514:C514">
    <cfRule type="expression" dxfId="94" priority="112">
      <formula>IF(A514&gt;9,FALSE,TRUE)</formula>
    </cfRule>
  </conditionalFormatting>
  <conditionalFormatting sqref="D514">
    <cfRule type="cellIs" dxfId="93" priority="110" operator="between">
      <formula>10</formula>
      <formula>99</formula>
    </cfRule>
    <cfRule type="cellIs" dxfId="92" priority="111" operator="between">
      <formula>0</formula>
      <formula>9</formula>
    </cfRule>
  </conditionalFormatting>
  <conditionalFormatting sqref="A524:C524">
    <cfRule type="expression" dxfId="91" priority="109">
      <formula>IF(A524&gt;9,FALSE,TRUE)</formula>
    </cfRule>
  </conditionalFormatting>
  <conditionalFormatting sqref="D524">
    <cfRule type="cellIs" dxfId="90" priority="107" operator="between">
      <formula>10</formula>
      <formula>99</formula>
    </cfRule>
    <cfRule type="cellIs" dxfId="89" priority="108" operator="between">
      <formula>0</formula>
      <formula>9</formula>
    </cfRule>
  </conditionalFormatting>
  <conditionalFormatting sqref="A533:C533">
    <cfRule type="expression" dxfId="88" priority="106">
      <formula>IF(A533&gt;9,FALSE,TRUE)</formula>
    </cfRule>
  </conditionalFormatting>
  <conditionalFormatting sqref="D533">
    <cfRule type="cellIs" dxfId="87" priority="104" operator="between">
      <formula>10</formula>
      <formula>99</formula>
    </cfRule>
    <cfRule type="cellIs" dxfId="86" priority="105" operator="between">
      <formula>0</formula>
      <formula>9</formula>
    </cfRule>
  </conditionalFormatting>
  <conditionalFormatting sqref="A501:C501">
    <cfRule type="expression" dxfId="85" priority="116">
      <formula>IF(A501&gt;9,FALSE,TRUE)</formula>
    </cfRule>
  </conditionalFormatting>
  <conditionalFormatting sqref="D500:D508">
    <cfRule type="cellIs" dxfId="84" priority="114" operator="between">
      <formula>10</formula>
      <formula>99</formula>
    </cfRule>
    <cfRule type="cellIs" dxfId="83" priority="115" operator="between">
      <formula>0</formula>
      <formula>9</formula>
    </cfRule>
  </conditionalFormatting>
  <conditionalFormatting sqref="A500:C500">
    <cfRule type="expression" dxfId="82" priority="113">
      <formula>IF(A500&gt;9,FALSE,TRUE)</formula>
    </cfRule>
  </conditionalFormatting>
  <conditionalFormatting sqref="A539:C539">
    <cfRule type="expression" dxfId="81" priority="103">
      <formula>IF(A539&gt;9,FALSE,TRUE)</formula>
    </cfRule>
  </conditionalFormatting>
  <conditionalFormatting sqref="D539">
    <cfRule type="cellIs" dxfId="80" priority="101" operator="between">
      <formula>10</formula>
      <formula>99</formula>
    </cfRule>
    <cfRule type="cellIs" dxfId="79" priority="102" operator="between">
      <formula>0</formula>
      <formula>9</formula>
    </cfRule>
  </conditionalFormatting>
  <conditionalFormatting sqref="A552:C552">
    <cfRule type="expression" dxfId="78" priority="90">
      <formula>IF(A552&gt;9,FALSE,TRUE)</formula>
    </cfRule>
  </conditionalFormatting>
  <conditionalFormatting sqref="D552">
    <cfRule type="cellIs" dxfId="77" priority="88" operator="between">
      <formula>10</formula>
      <formula>99</formula>
    </cfRule>
    <cfRule type="cellIs" dxfId="76" priority="89" operator="between">
      <formula>0</formula>
      <formula>9</formula>
    </cfRule>
  </conditionalFormatting>
  <conditionalFormatting sqref="A542:C542">
    <cfRule type="expression" dxfId="75" priority="97">
      <formula>IF(A542&gt;9,FALSE,TRUE)</formula>
    </cfRule>
  </conditionalFormatting>
  <conditionalFormatting sqref="D542">
    <cfRule type="cellIs" dxfId="74" priority="95" operator="between">
      <formula>10</formula>
      <formula>99</formula>
    </cfRule>
    <cfRule type="cellIs" dxfId="73" priority="96" operator="between">
      <formula>0</formula>
      <formula>9</formula>
    </cfRule>
  </conditionalFormatting>
  <conditionalFormatting sqref="A555:C555">
    <cfRule type="expression" dxfId="72" priority="87">
      <formula>IF(A555&gt;9,FALSE,TRUE)</formula>
    </cfRule>
  </conditionalFormatting>
  <conditionalFormatting sqref="D555">
    <cfRule type="cellIs" dxfId="71" priority="85" operator="between">
      <formula>10</formula>
      <formula>99</formula>
    </cfRule>
    <cfRule type="cellIs" dxfId="70" priority="86" operator="between">
      <formula>0</formula>
      <formula>9</formula>
    </cfRule>
  </conditionalFormatting>
  <conditionalFormatting sqref="A561:C561">
    <cfRule type="expression" dxfId="69" priority="84">
      <formula>IF(A561&gt;9,FALSE,TRUE)</formula>
    </cfRule>
  </conditionalFormatting>
  <conditionalFormatting sqref="D561">
    <cfRule type="cellIs" dxfId="68" priority="82" operator="between">
      <formula>10</formula>
      <formula>99</formula>
    </cfRule>
    <cfRule type="cellIs" dxfId="67" priority="83" operator="between">
      <formula>0</formula>
      <formula>9</formula>
    </cfRule>
  </conditionalFormatting>
  <conditionalFormatting sqref="C549 A549">
    <cfRule type="expression" dxfId="66" priority="94">
      <formula>IF(A549&gt;9,FALSE,TRUE)</formula>
    </cfRule>
  </conditionalFormatting>
  <conditionalFormatting sqref="D549">
    <cfRule type="cellIs" dxfId="65" priority="92" operator="between">
      <formula>10</formula>
      <formula>99</formula>
    </cfRule>
    <cfRule type="cellIs" dxfId="64" priority="93" operator="between">
      <formula>0</formula>
      <formula>9</formula>
    </cfRule>
  </conditionalFormatting>
  <conditionalFormatting sqref="B549">
    <cfRule type="expression" dxfId="63" priority="91">
      <formula>IF(B549&gt;9,FALSE,TRUE)</formula>
    </cfRule>
  </conditionalFormatting>
  <conditionalFormatting sqref="A563:C563">
    <cfRule type="expression" dxfId="62" priority="81">
      <formula>IF(A563&gt;9,FALSE,TRUE)</formula>
    </cfRule>
  </conditionalFormatting>
  <conditionalFormatting sqref="D563">
    <cfRule type="cellIs" dxfId="61" priority="79" operator="between">
      <formula>10</formula>
      <formula>99</formula>
    </cfRule>
    <cfRule type="cellIs" dxfId="60" priority="80" operator="between">
      <formula>0</formula>
      <formula>9</formula>
    </cfRule>
  </conditionalFormatting>
  <conditionalFormatting sqref="A566:C566">
    <cfRule type="expression" dxfId="59" priority="78">
      <formula>IF(A566&gt;9,FALSE,TRUE)</formula>
    </cfRule>
  </conditionalFormatting>
  <conditionalFormatting sqref="D566">
    <cfRule type="cellIs" dxfId="58" priority="76" operator="between">
      <formula>10</formula>
      <formula>99</formula>
    </cfRule>
    <cfRule type="cellIs" dxfId="57" priority="77" operator="between">
      <formula>0</formula>
      <formula>9</formula>
    </cfRule>
  </conditionalFormatting>
  <conditionalFormatting sqref="D568">
    <cfRule type="cellIs" dxfId="56" priority="73" operator="between">
      <formula>10</formula>
      <formula>99</formula>
    </cfRule>
    <cfRule type="cellIs" dxfId="55" priority="74" operator="between">
      <formula>0</formula>
      <formula>9</formula>
    </cfRule>
  </conditionalFormatting>
  <conditionalFormatting sqref="A568:C568">
    <cfRule type="expression" dxfId="54" priority="75">
      <formula>IF(A568&gt;9,FALSE,TRUE)</formula>
    </cfRule>
  </conditionalFormatting>
  <conditionalFormatting sqref="A570:C570">
    <cfRule type="expression" dxfId="53" priority="72">
      <formula>IF(A570&gt;9,FALSE,TRUE)</formula>
    </cfRule>
  </conditionalFormatting>
  <conditionalFormatting sqref="D570">
    <cfRule type="cellIs" dxfId="52" priority="70" operator="between">
      <formula>10</formula>
      <formula>99</formula>
    </cfRule>
    <cfRule type="cellIs" dxfId="51" priority="71" operator="between">
      <formula>0</formula>
      <formula>9</formula>
    </cfRule>
  </conditionalFormatting>
  <conditionalFormatting sqref="A572:C572">
    <cfRule type="expression" dxfId="50" priority="69">
      <formula>IF(A572&gt;9,FALSE,TRUE)</formula>
    </cfRule>
  </conditionalFormatting>
  <conditionalFormatting sqref="D572">
    <cfRule type="cellIs" dxfId="49" priority="67" operator="between">
      <formula>10</formula>
      <formula>99</formula>
    </cfRule>
    <cfRule type="cellIs" dxfId="48" priority="68" operator="between">
      <formula>0</formula>
      <formula>9</formula>
    </cfRule>
  </conditionalFormatting>
  <conditionalFormatting sqref="D574">
    <cfRule type="cellIs" dxfId="47" priority="64" operator="between">
      <formula>10</formula>
      <formula>99</formula>
    </cfRule>
    <cfRule type="cellIs" dxfId="46" priority="65" operator="between">
      <formula>0</formula>
      <formula>9</formula>
    </cfRule>
  </conditionalFormatting>
  <conditionalFormatting sqref="A574:C574">
    <cfRule type="expression" dxfId="45" priority="66">
      <formula>IF(A574&gt;9,FALSE,TRUE)</formula>
    </cfRule>
  </conditionalFormatting>
  <conditionalFormatting sqref="A580:C580">
    <cfRule type="expression" dxfId="44" priority="63">
      <formula>IF(A580&gt;9,FALSE,TRUE)</formula>
    </cfRule>
  </conditionalFormatting>
  <conditionalFormatting sqref="D580">
    <cfRule type="cellIs" dxfId="43" priority="61" operator="between">
      <formula>10</formula>
      <formula>99</formula>
    </cfRule>
    <cfRule type="cellIs" dxfId="42" priority="62" operator="between">
      <formula>0</formula>
      <formula>9</formula>
    </cfRule>
  </conditionalFormatting>
  <conditionalFormatting sqref="A584:C584">
    <cfRule type="expression" dxfId="41" priority="60">
      <formula>IF(A584&gt;9,FALSE,TRUE)</formula>
    </cfRule>
  </conditionalFormatting>
  <conditionalFormatting sqref="D584">
    <cfRule type="cellIs" dxfId="40" priority="58" operator="between">
      <formula>10</formula>
      <formula>99</formula>
    </cfRule>
    <cfRule type="cellIs" dxfId="39" priority="59" operator="between">
      <formula>0</formula>
      <formula>9</formula>
    </cfRule>
  </conditionalFormatting>
  <conditionalFormatting sqref="A685:C686">
    <cfRule type="expression" dxfId="38" priority="57">
      <formula>IF(A685&gt;9,FALSE,TRUE)</formula>
    </cfRule>
  </conditionalFormatting>
  <conditionalFormatting sqref="D685:D686">
    <cfRule type="cellIs" dxfId="37" priority="55" operator="between">
      <formula>10</formula>
      <formula>99</formula>
    </cfRule>
    <cfRule type="cellIs" dxfId="36" priority="56" operator="between">
      <formula>0</formula>
      <formula>9</formula>
    </cfRule>
  </conditionalFormatting>
  <conditionalFormatting sqref="A287:C287">
    <cfRule type="expression" dxfId="35" priority="51">
      <formula>IF(A287&gt;9,FALSE,TRUE)</formula>
    </cfRule>
  </conditionalFormatting>
  <conditionalFormatting sqref="D287">
    <cfRule type="cellIs" dxfId="34" priority="47" operator="between">
      <formula>10</formula>
      <formula>99</formula>
    </cfRule>
    <cfRule type="cellIs" dxfId="33" priority="48" operator="between">
      <formula>0</formula>
      <formula>9</formula>
    </cfRule>
  </conditionalFormatting>
  <conditionalFormatting sqref="D288">
    <cfRule type="cellIs" dxfId="32" priority="44" operator="between">
      <formula>10</formula>
      <formula>99</formula>
    </cfRule>
    <cfRule type="cellIs" dxfId="31" priority="45" operator="between">
      <formula>0</formula>
      <formula>9</formula>
    </cfRule>
  </conditionalFormatting>
  <conditionalFormatting sqref="A288:C288">
    <cfRule type="expression" dxfId="30" priority="46">
      <formula>IF(A288&gt;9,FALSE,TRUE)</formula>
    </cfRule>
  </conditionalFormatting>
  <conditionalFormatting sqref="D614">
    <cfRule type="cellIs" dxfId="29" priority="41" operator="between">
      <formula>10</formula>
      <formula>99</formula>
    </cfRule>
    <cfRule type="cellIs" dxfId="28" priority="42" operator="between">
      <formula>0</formula>
      <formula>9</formula>
    </cfRule>
  </conditionalFormatting>
  <conditionalFormatting sqref="A614:C614">
    <cfRule type="expression" dxfId="27" priority="43">
      <formula>IF(A614&gt;9,FALSE,TRUE)</formula>
    </cfRule>
  </conditionalFormatting>
  <conditionalFormatting sqref="A607:C608">
    <cfRule type="expression" dxfId="26" priority="40">
      <formula>IF(A607&gt;9,FALSE,TRUE)</formula>
    </cfRule>
  </conditionalFormatting>
  <conditionalFormatting sqref="D607:D608">
    <cfRule type="cellIs" dxfId="25" priority="38" operator="between">
      <formula>10</formula>
      <formula>99</formula>
    </cfRule>
    <cfRule type="cellIs" dxfId="24" priority="39" operator="between">
      <formula>0</formula>
      <formula>9</formula>
    </cfRule>
  </conditionalFormatting>
  <conditionalFormatting sqref="A636:C636">
    <cfRule type="expression" dxfId="23" priority="37">
      <formula>IF(A636&gt;9,FALSE,TRUE)</formula>
    </cfRule>
  </conditionalFormatting>
  <conditionalFormatting sqref="D636">
    <cfRule type="cellIs" dxfId="22" priority="35" operator="between">
      <formula>10</formula>
      <formula>99</formula>
    </cfRule>
    <cfRule type="cellIs" dxfId="21" priority="36" operator="between">
      <formula>0</formula>
      <formula>9</formula>
    </cfRule>
  </conditionalFormatting>
  <conditionalFormatting sqref="A369:C370 A372:C372">
    <cfRule type="expression" dxfId="20" priority="34">
      <formula>IF(A369&gt;9,FALSE,TRUE)</formula>
    </cfRule>
  </conditionalFormatting>
  <conditionalFormatting sqref="D371">
    <cfRule type="cellIs" dxfId="19" priority="30" operator="between">
      <formula>10</formula>
      <formula>99</formula>
    </cfRule>
    <cfRule type="cellIs" dxfId="18" priority="31" operator="between">
      <formula>0</formula>
      <formula>9</formula>
    </cfRule>
  </conditionalFormatting>
  <conditionalFormatting sqref="A371:C371">
    <cfRule type="expression" dxfId="17" priority="29">
      <formula>IF(A371&gt;9,FALSE,TRUE)</formula>
    </cfRule>
  </conditionalFormatting>
  <conditionalFormatting sqref="A506:C506">
    <cfRule type="expression" dxfId="16" priority="28">
      <formula>IF(A506&gt;9,FALSE,TRUE)</formula>
    </cfRule>
  </conditionalFormatting>
  <conditionalFormatting sqref="A504:C504">
    <cfRule type="expression" dxfId="15" priority="27">
      <formula>IF(A504&gt;9,FALSE,TRUE)</formula>
    </cfRule>
  </conditionalFormatting>
  <conditionalFormatting sqref="A503:C503">
    <cfRule type="expression" dxfId="14" priority="24">
      <formula>IF(A503&gt;9,FALSE,TRUE)</formula>
    </cfRule>
  </conditionalFormatting>
  <conditionalFormatting sqref="A505:C505">
    <cfRule type="expression" dxfId="13" priority="23">
      <formula>IF(A505&gt;9,FALSE,TRUE)</formula>
    </cfRule>
  </conditionalFormatting>
  <conditionalFormatting sqref="A508:C508">
    <cfRule type="expression" dxfId="12" priority="18">
      <formula>IF(A508&gt;9,FALSE,TRUE)</formula>
    </cfRule>
  </conditionalFormatting>
  <conditionalFormatting sqref="A507:C507">
    <cfRule type="expression" dxfId="11" priority="17">
      <formula>IF(A507&gt;9,FALSE,TRUE)</formula>
    </cfRule>
  </conditionalFormatting>
  <conditionalFormatting sqref="B313:C313">
    <cfRule type="expression" dxfId="10" priority="14">
      <formula>IF(B313&gt;9,FALSE,TRUE)</formula>
    </cfRule>
  </conditionalFormatting>
  <conditionalFormatting sqref="A313">
    <cfRule type="expression" dxfId="9" priority="13">
      <formula>IF(A313&gt;9,FALSE,TRUE)</formula>
    </cfRule>
  </conditionalFormatting>
  <conditionalFormatting sqref="A436:C470">
    <cfRule type="expression" dxfId="8" priority="12">
      <formula>IF(A436&gt;9,FALSE,TRUE)</formula>
    </cfRule>
  </conditionalFormatting>
  <conditionalFormatting sqref="A471:C474">
    <cfRule type="expression" dxfId="7" priority="7">
      <formula>IF(A471&gt;9,FALSE,TRUE)</formula>
    </cfRule>
  </conditionalFormatting>
  <conditionalFormatting sqref="A216:C216">
    <cfRule type="expression" dxfId="6" priority="6">
      <formula>IF(A216&gt;9,FALSE,TRUE)</formula>
    </cfRule>
  </conditionalFormatting>
  <conditionalFormatting sqref="D216">
    <cfRule type="cellIs" dxfId="5" priority="4" operator="between">
      <formula>10</formula>
      <formula>99</formula>
    </cfRule>
    <cfRule type="cellIs" dxfId="4" priority="5" operator="between">
      <formula>0</formula>
      <formula>9</formula>
    </cfRule>
  </conditionalFormatting>
  <conditionalFormatting sqref="A58:C58">
    <cfRule type="expression" dxfId="3" priority="3">
      <formula>IF(A58&gt;9,FALSE,TRUE)</formula>
    </cfRule>
  </conditionalFormatting>
  <conditionalFormatting sqref="D58">
    <cfRule type="cellIs" dxfId="2" priority="1" operator="between">
      <formula>10</formula>
      <formula>99</formula>
    </cfRule>
    <cfRule type="cellIs" dxfId="1" priority="2" operator="between">
      <formula>0</formula>
      <formula>9</formula>
    </cfRule>
  </conditionalFormatting>
  <pageMargins left="0.78740157480314965" right="0.19685039370078741" top="0.98425196850393704" bottom="0.19685039370078741" header="0.31496062992125984" footer="0"/>
  <pageSetup scale="3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DESPLEGABLES!$A$2:$A$197</xm:f>
          </x14:formula1>
          <xm:sqref>E5:G5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IW56"/>
  <sheetViews>
    <sheetView showGridLines="0" showRowColHeaders="0" zoomScale="70" zoomScaleNormal="70" workbookViewId="0">
      <selection activeCell="C21" sqref="C21:C22"/>
    </sheetView>
  </sheetViews>
  <sheetFormatPr baseColWidth="10" defaultColWidth="0" defaultRowHeight="12.75" x14ac:dyDescent="0.2"/>
  <cols>
    <col min="1" max="1" width="5.85546875" style="217" customWidth="1"/>
    <col min="2" max="2" width="53.140625" style="217" customWidth="1"/>
    <col min="3" max="4" width="14.85546875" style="217" customWidth="1"/>
    <col min="5" max="5" width="16.28515625" style="217" customWidth="1"/>
    <col min="6" max="17" width="14.85546875" style="217" customWidth="1"/>
    <col min="18" max="257" width="11.42578125" style="217" customWidth="1"/>
    <col min="258" max="258" width="13.28515625" style="217" customWidth="1"/>
    <col min="259" max="260" width="11.42578125" style="217" customWidth="1"/>
    <col min="261" max="261" width="15" style="217" customWidth="1"/>
    <col min="262" max="265" width="11.42578125" style="217" customWidth="1"/>
    <col min="266" max="266" width="15" style="217" customWidth="1"/>
    <col min="267" max="268" width="11.42578125" style="217" customWidth="1"/>
    <col min="269" max="269" width="13.140625" style="217" customWidth="1"/>
    <col min="270" max="270" width="11.42578125" style="217" customWidth="1"/>
    <col min="271" max="512" width="0" style="217" hidden="1"/>
    <col min="513" max="513" width="11.42578125" style="217" customWidth="1"/>
    <col min="514" max="514" width="13.28515625" style="217" customWidth="1"/>
    <col min="515" max="516" width="11.42578125" style="217" customWidth="1"/>
    <col min="517" max="517" width="15" style="217" customWidth="1"/>
    <col min="518" max="521" width="11.42578125" style="217" customWidth="1"/>
    <col min="522" max="522" width="15" style="217" customWidth="1"/>
    <col min="523" max="524" width="11.42578125" style="217" customWidth="1"/>
    <col min="525" max="525" width="13.140625" style="217" customWidth="1"/>
    <col min="526" max="526" width="11.42578125" style="217" customWidth="1"/>
    <col min="527" max="768" width="0" style="217" hidden="1"/>
    <col min="769" max="769" width="11.42578125" style="217" customWidth="1"/>
    <col min="770" max="770" width="13.28515625" style="217" customWidth="1"/>
    <col min="771" max="772" width="11.42578125" style="217" customWidth="1"/>
    <col min="773" max="773" width="15" style="217" customWidth="1"/>
    <col min="774" max="777" width="11.42578125" style="217" customWidth="1"/>
    <col min="778" max="778" width="15" style="217" customWidth="1"/>
    <col min="779" max="780" width="11.42578125" style="217" customWidth="1"/>
    <col min="781" max="781" width="13.140625" style="217" customWidth="1"/>
    <col min="782" max="782" width="11.42578125" style="217" customWidth="1"/>
    <col min="783" max="1024" width="0" style="217" hidden="1"/>
    <col min="1025" max="1025" width="11.42578125" style="217" customWidth="1"/>
    <col min="1026" max="1026" width="13.28515625" style="217" customWidth="1"/>
    <col min="1027" max="1028" width="11.42578125" style="217" customWidth="1"/>
    <col min="1029" max="1029" width="15" style="217" customWidth="1"/>
    <col min="1030" max="1033" width="11.42578125" style="217" customWidth="1"/>
    <col min="1034" max="1034" width="15" style="217" customWidth="1"/>
    <col min="1035" max="1036" width="11.42578125" style="217" customWidth="1"/>
    <col min="1037" max="1037" width="13.140625" style="217" customWidth="1"/>
    <col min="1038" max="1038" width="11.42578125" style="217" customWidth="1"/>
    <col min="1039" max="1280" width="0" style="217" hidden="1"/>
    <col min="1281" max="1281" width="11.42578125" style="217" customWidth="1"/>
    <col min="1282" max="1282" width="13.28515625" style="217" customWidth="1"/>
    <col min="1283" max="1284" width="11.42578125" style="217" customWidth="1"/>
    <col min="1285" max="1285" width="15" style="217" customWidth="1"/>
    <col min="1286" max="1289" width="11.42578125" style="217" customWidth="1"/>
    <col min="1290" max="1290" width="15" style="217" customWidth="1"/>
    <col min="1291" max="1292" width="11.42578125" style="217" customWidth="1"/>
    <col min="1293" max="1293" width="13.140625" style="217" customWidth="1"/>
    <col min="1294" max="1294" width="11.42578125" style="217" customWidth="1"/>
    <col min="1295" max="1536" width="0" style="217" hidden="1"/>
    <col min="1537" max="1537" width="11.42578125" style="217" customWidth="1"/>
    <col min="1538" max="1538" width="13.28515625" style="217" customWidth="1"/>
    <col min="1539" max="1540" width="11.42578125" style="217" customWidth="1"/>
    <col min="1541" max="1541" width="15" style="217" customWidth="1"/>
    <col min="1542" max="1545" width="11.42578125" style="217" customWidth="1"/>
    <col min="1546" max="1546" width="15" style="217" customWidth="1"/>
    <col min="1547" max="1548" width="11.42578125" style="217" customWidth="1"/>
    <col min="1549" max="1549" width="13.140625" style="217" customWidth="1"/>
    <col min="1550" max="1550" width="11.42578125" style="217" customWidth="1"/>
    <col min="1551" max="1792" width="0" style="217" hidden="1"/>
    <col min="1793" max="1793" width="11.42578125" style="217" customWidth="1"/>
    <col min="1794" max="1794" width="13.28515625" style="217" customWidth="1"/>
    <col min="1795" max="1796" width="11.42578125" style="217" customWidth="1"/>
    <col min="1797" max="1797" width="15" style="217" customWidth="1"/>
    <col min="1798" max="1801" width="11.42578125" style="217" customWidth="1"/>
    <col min="1802" max="1802" width="15" style="217" customWidth="1"/>
    <col min="1803" max="1804" width="11.42578125" style="217" customWidth="1"/>
    <col min="1805" max="1805" width="13.140625" style="217" customWidth="1"/>
    <col min="1806" max="1806" width="11.42578125" style="217" customWidth="1"/>
    <col min="1807" max="2048" width="0" style="217" hidden="1"/>
    <col min="2049" max="2049" width="11.42578125" style="217" customWidth="1"/>
    <col min="2050" max="2050" width="13.28515625" style="217" customWidth="1"/>
    <col min="2051" max="2052" width="11.42578125" style="217" customWidth="1"/>
    <col min="2053" max="2053" width="15" style="217" customWidth="1"/>
    <col min="2054" max="2057" width="11.42578125" style="217" customWidth="1"/>
    <col min="2058" max="2058" width="15" style="217" customWidth="1"/>
    <col min="2059" max="2060" width="11.42578125" style="217" customWidth="1"/>
    <col min="2061" max="2061" width="13.140625" style="217" customWidth="1"/>
    <col min="2062" max="2062" width="11.42578125" style="217" customWidth="1"/>
    <col min="2063" max="2304" width="0" style="217" hidden="1"/>
    <col min="2305" max="2305" width="11.42578125" style="217" customWidth="1"/>
    <col min="2306" max="2306" width="13.28515625" style="217" customWidth="1"/>
    <col min="2307" max="2308" width="11.42578125" style="217" customWidth="1"/>
    <col min="2309" max="2309" width="15" style="217" customWidth="1"/>
    <col min="2310" max="2313" width="11.42578125" style="217" customWidth="1"/>
    <col min="2314" max="2314" width="15" style="217" customWidth="1"/>
    <col min="2315" max="2316" width="11.42578125" style="217" customWidth="1"/>
    <col min="2317" max="2317" width="13.140625" style="217" customWidth="1"/>
    <col min="2318" max="2318" width="11.42578125" style="217" customWidth="1"/>
    <col min="2319" max="2560" width="0" style="217" hidden="1"/>
    <col min="2561" max="2561" width="11.42578125" style="217" customWidth="1"/>
    <col min="2562" max="2562" width="13.28515625" style="217" customWidth="1"/>
    <col min="2563" max="2564" width="11.42578125" style="217" customWidth="1"/>
    <col min="2565" max="2565" width="15" style="217" customWidth="1"/>
    <col min="2566" max="2569" width="11.42578125" style="217" customWidth="1"/>
    <col min="2570" max="2570" width="15" style="217" customWidth="1"/>
    <col min="2571" max="2572" width="11.42578125" style="217" customWidth="1"/>
    <col min="2573" max="2573" width="13.140625" style="217" customWidth="1"/>
    <col min="2574" max="2574" width="11.42578125" style="217" customWidth="1"/>
    <col min="2575" max="2816" width="0" style="217" hidden="1"/>
    <col min="2817" max="2817" width="11.42578125" style="217" customWidth="1"/>
    <col min="2818" max="2818" width="13.28515625" style="217" customWidth="1"/>
    <col min="2819" max="2820" width="11.42578125" style="217" customWidth="1"/>
    <col min="2821" max="2821" width="15" style="217" customWidth="1"/>
    <col min="2822" max="2825" width="11.42578125" style="217" customWidth="1"/>
    <col min="2826" max="2826" width="15" style="217" customWidth="1"/>
    <col min="2827" max="2828" width="11.42578125" style="217" customWidth="1"/>
    <col min="2829" max="2829" width="13.140625" style="217" customWidth="1"/>
    <col min="2830" max="2830" width="11.42578125" style="217" customWidth="1"/>
    <col min="2831" max="3072" width="0" style="217" hidden="1"/>
    <col min="3073" max="3073" width="11.42578125" style="217" customWidth="1"/>
    <col min="3074" max="3074" width="13.28515625" style="217" customWidth="1"/>
    <col min="3075" max="3076" width="11.42578125" style="217" customWidth="1"/>
    <col min="3077" max="3077" width="15" style="217" customWidth="1"/>
    <col min="3078" max="3081" width="11.42578125" style="217" customWidth="1"/>
    <col min="3082" max="3082" width="15" style="217" customWidth="1"/>
    <col min="3083" max="3084" width="11.42578125" style="217" customWidth="1"/>
    <col min="3085" max="3085" width="13.140625" style="217" customWidth="1"/>
    <col min="3086" max="3086" width="11.42578125" style="217" customWidth="1"/>
    <col min="3087" max="3328" width="0" style="217" hidden="1"/>
    <col min="3329" max="3329" width="11.42578125" style="217" customWidth="1"/>
    <col min="3330" max="3330" width="13.28515625" style="217" customWidth="1"/>
    <col min="3331" max="3332" width="11.42578125" style="217" customWidth="1"/>
    <col min="3333" max="3333" width="15" style="217" customWidth="1"/>
    <col min="3334" max="3337" width="11.42578125" style="217" customWidth="1"/>
    <col min="3338" max="3338" width="15" style="217" customWidth="1"/>
    <col min="3339" max="3340" width="11.42578125" style="217" customWidth="1"/>
    <col min="3341" max="3341" width="13.140625" style="217" customWidth="1"/>
    <col min="3342" max="3342" width="11.42578125" style="217" customWidth="1"/>
    <col min="3343" max="3584" width="0" style="217" hidden="1"/>
    <col min="3585" max="3585" width="11.42578125" style="217" customWidth="1"/>
    <col min="3586" max="3586" width="13.28515625" style="217" customWidth="1"/>
    <col min="3587" max="3588" width="11.42578125" style="217" customWidth="1"/>
    <col min="3589" max="3589" width="15" style="217" customWidth="1"/>
    <col min="3590" max="3593" width="11.42578125" style="217" customWidth="1"/>
    <col min="3594" max="3594" width="15" style="217" customWidth="1"/>
    <col min="3595" max="3596" width="11.42578125" style="217" customWidth="1"/>
    <col min="3597" max="3597" width="13.140625" style="217" customWidth="1"/>
    <col min="3598" max="3598" width="11.42578125" style="217" customWidth="1"/>
    <col min="3599" max="3840" width="0" style="217" hidden="1"/>
    <col min="3841" max="3841" width="11.42578125" style="217" customWidth="1"/>
    <col min="3842" max="3842" width="13.28515625" style="217" customWidth="1"/>
    <col min="3843" max="3844" width="11.42578125" style="217" customWidth="1"/>
    <col min="3845" max="3845" width="15" style="217" customWidth="1"/>
    <col min="3846" max="3849" width="11.42578125" style="217" customWidth="1"/>
    <col min="3850" max="3850" width="15" style="217" customWidth="1"/>
    <col min="3851" max="3852" width="11.42578125" style="217" customWidth="1"/>
    <col min="3853" max="3853" width="13.140625" style="217" customWidth="1"/>
    <col min="3854" max="3854" width="11.42578125" style="217" customWidth="1"/>
    <col min="3855" max="4096" width="0" style="217" hidden="1"/>
    <col min="4097" max="4097" width="11.42578125" style="217" customWidth="1"/>
    <col min="4098" max="4098" width="13.28515625" style="217" customWidth="1"/>
    <col min="4099" max="4100" width="11.42578125" style="217" customWidth="1"/>
    <col min="4101" max="4101" width="15" style="217" customWidth="1"/>
    <col min="4102" max="4105" width="11.42578125" style="217" customWidth="1"/>
    <col min="4106" max="4106" width="15" style="217" customWidth="1"/>
    <col min="4107" max="4108" width="11.42578125" style="217" customWidth="1"/>
    <col min="4109" max="4109" width="13.140625" style="217" customWidth="1"/>
    <col min="4110" max="4110" width="11.42578125" style="217" customWidth="1"/>
    <col min="4111" max="4352" width="0" style="217" hidden="1"/>
    <col min="4353" max="4353" width="11.42578125" style="217" customWidth="1"/>
    <col min="4354" max="4354" width="13.28515625" style="217" customWidth="1"/>
    <col min="4355" max="4356" width="11.42578125" style="217" customWidth="1"/>
    <col min="4357" max="4357" width="15" style="217" customWidth="1"/>
    <col min="4358" max="4361" width="11.42578125" style="217" customWidth="1"/>
    <col min="4362" max="4362" width="15" style="217" customWidth="1"/>
    <col min="4363" max="4364" width="11.42578125" style="217" customWidth="1"/>
    <col min="4365" max="4365" width="13.140625" style="217" customWidth="1"/>
    <col min="4366" max="4366" width="11.42578125" style="217" customWidth="1"/>
    <col min="4367" max="4608" width="0" style="217" hidden="1"/>
    <col min="4609" max="4609" width="11.42578125" style="217" customWidth="1"/>
    <col min="4610" max="4610" width="13.28515625" style="217" customWidth="1"/>
    <col min="4611" max="4612" width="11.42578125" style="217" customWidth="1"/>
    <col min="4613" max="4613" width="15" style="217" customWidth="1"/>
    <col min="4614" max="4617" width="11.42578125" style="217" customWidth="1"/>
    <col min="4618" max="4618" width="15" style="217" customWidth="1"/>
    <col min="4619" max="4620" width="11.42578125" style="217" customWidth="1"/>
    <col min="4621" max="4621" width="13.140625" style="217" customWidth="1"/>
    <col min="4622" max="4622" width="11.42578125" style="217" customWidth="1"/>
    <col min="4623" max="4864" width="0" style="217" hidden="1"/>
    <col min="4865" max="4865" width="11.42578125" style="217" customWidth="1"/>
    <col min="4866" max="4866" width="13.28515625" style="217" customWidth="1"/>
    <col min="4867" max="4868" width="11.42578125" style="217" customWidth="1"/>
    <col min="4869" max="4869" width="15" style="217" customWidth="1"/>
    <col min="4870" max="4873" width="11.42578125" style="217" customWidth="1"/>
    <col min="4874" max="4874" width="15" style="217" customWidth="1"/>
    <col min="4875" max="4876" width="11.42578125" style="217" customWidth="1"/>
    <col min="4877" max="4877" width="13.140625" style="217" customWidth="1"/>
    <col min="4878" max="4878" width="11.42578125" style="217" customWidth="1"/>
    <col min="4879" max="5120" width="0" style="217" hidden="1"/>
    <col min="5121" max="5121" width="11.42578125" style="217" customWidth="1"/>
    <col min="5122" max="5122" width="13.28515625" style="217" customWidth="1"/>
    <col min="5123" max="5124" width="11.42578125" style="217" customWidth="1"/>
    <col min="5125" max="5125" width="15" style="217" customWidth="1"/>
    <col min="5126" max="5129" width="11.42578125" style="217" customWidth="1"/>
    <col min="5130" max="5130" width="15" style="217" customWidth="1"/>
    <col min="5131" max="5132" width="11.42578125" style="217" customWidth="1"/>
    <col min="5133" max="5133" width="13.140625" style="217" customWidth="1"/>
    <col min="5134" max="5134" width="11.42578125" style="217" customWidth="1"/>
    <col min="5135" max="5376" width="0" style="217" hidden="1"/>
    <col min="5377" max="5377" width="11.42578125" style="217" customWidth="1"/>
    <col min="5378" max="5378" width="13.28515625" style="217" customWidth="1"/>
    <col min="5379" max="5380" width="11.42578125" style="217" customWidth="1"/>
    <col min="5381" max="5381" width="15" style="217" customWidth="1"/>
    <col min="5382" max="5385" width="11.42578125" style="217" customWidth="1"/>
    <col min="5386" max="5386" width="15" style="217" customWidth="1"/>
    <col min="5387" max="5388" width="11.42578125" style="217" customWidth="1"/>
    <col min="5389" max="5389" width="13.140625" style="217" customWidth="1"/>
    <col min="5390" max="5390" width="11.42578125" style="217" customWidth="1"/>
    <col min="5391" max="5632" width="0" style="217" hidden="1"/>
    <col min="5633" max="5633" width="11.42578125" style="217" customWidth="1"/>
    <col min="5634" max="5634" width="13.28515625" style="217" customWidth="1"/>
    <col min="5635" max="5636" width="11.42578125" style="217" customWidth="1"/>
    <col min="5637" max="5637" width="15" style="217" customWidth="1"/>
    <col min="5638" max="5641" width="11.42578125" style="217" customWidth="1"/>
    <col min="5642" max="5642" width="15" style="217" customWidth="1"/>
    <col min="5643" max="5644" width="11.42578125" style="217" customWidth="1"/>
    <col min="5645" max="5645" width="13.140625" style="217" customWidth="1"/>
    <col min="5646" max="5646" width="11.42578125" style="217" customWidth="1"/>
    <col min="5647" max="5888" width="0" style="217" hidden="1"/>
    <col min="5889" max="5889" width="11.42578125" style="217" customWidth="1"/>
    <col min="5890" max="5890" width="13.28515625" style="217" customWidth="1"/>
    <col min="5891" max="5892" width="11.42578125" style="217" customWidth="1"/>
    <col min="5893" max="5893" width="15" style="217" customWidth="1"/>
    <col min="5894" max="5897" width="11.42578125" style="217" customWidth="1"/>
    <col min="5898" max="5898" width="15" style="217" customWidth="1"/>
    <col min="5899" max="5900" width="11.42578125" style="217" customWidth="1"/>
    <col min="5901" max="5901" width="13.140625" style="217" customWidth="1"/>
    <col min="5902" max="5902" width="11.42578125" style="217" customWidth="1"/>
    <col min="5903" max="6144" width="0" style="217" hidden="1"/>
    <col min="6145" max="6145" width="11.42578125" style="217" customWidth="1"/>
    <col min="6146" max="6146" width="13.28515625" style="217" customWidth="1"/>
    <col min="6147" max="6148" width="11.42578125" style="217" customWidth="1"/>
    <col min="6149" max="6149" width="15" style="217" customWidth="1"/>
    <col min="6150" max="6153" width="11.42578125" style="217" customWidth="1"/>
    <col min="6154" max="6154" width="15" style="217" customWidth="1"/>
    <col min="6155" max="6156" width="11.42578125" style="217" customWidth="1"/>
    <col min="6157" max="6157" width="13.140625" style="217" customWidth="1"/>
    <col min="6158" max="6158" width="11.42578125" style="217" customWidth="1"/>
    <col min="6159" max="6400" width="0" style="217" hidden="1"/>
    <col min="6401" max="6401" width="11.42578125" style="217" customWidth="1"/>
    <col min="6402" max="6402" width="13.28515625" style="217" customWidth="1"/>
    <col min="6403" max="6404" width="11.42578125" style="217" customWidth="1"/>
    <col min="6405" max="6405" width="15" style="217" customWidth="1"/>
    <col min="6406" max="6409" width="11.42578125" style="217" customWidth="1"/>
    <col min="6410" max="6410" width="15" style="217" customWidth="1"/>
    <col min="6411" max="6412" width="11.42578125" style="217" customWidth="1"/>
    <col min="6413" max="6413" width="13.140625" style="217" customWidth="1"/>
    <col min="6414" max="6414" width="11.42578125" style="217" customWidth="1"/>
    <col min="6415" max="6656" width="0" style="217" hidden="1"/>
    <col min="6657" max="6657" width="11.42578125" style="217" customWidth="1"/>
    <col min="6658" max="6658" width="13.28515625" style="217" customWidth="1"/>
    <col min="6659" max="6660" width="11.42578125" style="217" customWidth="1"/>
    <col min="6661" max="6661" width="15" style="217" customWidth="1"/>
    <col min="6662" max="6665" width="11.42578125" style="217" customWidth="1"/>
    <col min="6666" max="6666" width="15" style="217" customWidth="1"/>
    <col min="6667" max="6668" width="11.42578125" style="217" customWidth="1"/>
    <col min="6669" max="6669" width="13.140625" style="217" customWidth="1"/>
    <col min="6670" max="6670" width="11.42578125" style="217" customWidth="1"/>
    <col min="6671" max="6912" width="0" style="217" hidden="1"/>
    <col min="6913" max="6913" width="11.42578125" style="217" customWidth="1"/>
    <col min="6914" max="6914" width="13.28515625" style="217" customWidth="1"/>
    <col min="6915" max="6916" width="11.42578125" style="217" customWidth="1"/>
    <col min="6917" max="6917" width="15" style="217" customWidth="1"/>
    <col min="6918" max="6921" width="11.42578125" style="217" customWidth="1"/>
    <col min="6922" max="6922" width="15" style="217" customWidth="1"/>
    <col min="6923" max="6924" width="11.42578125" style="217" customWidth="1"/>
    <col min="6925" max="6925" width="13.140625" style="217" customWidth="1"/>
    <col min="6926" max="6926" width="11.42578125" style="217" customWidth="1"/>
    <col min="6927" max="7168" width="0" style="217" hidden="1"/>
    <col min="7169" max="7169" width="11.42578125" style="217" customWidth="1"/>
    <col min="7170" max="7170" width="13.28515625" style="217" customWidth="1"/>
    <col min="7171" max="7172" width="11.42578125" style="217" customWidth="1"/>
    <col min="7173" max="7173" width="15" style="217" customWidth="1"/>
    <col min="7174" max="7177" width="11.42578125" style="217" customWidth="1"/>
    <col min="7178" max="7178" width="15" style="217" customWidth="1"/>
    <col min="7179" max="7180" width="11.42578125" style="217" customWidth="1"/>
    <col min="7181" max="7181" width="13.140625" style="217" customWidth="1"/>
    <col min="7182" max="7182" width="11.42578125" style="217" customWidth="1"/>
    <col min="7183" max="7424" width="0" style="217" hidden="1"/>
    <col min="7425" max="7425" width="11.42578125" style="217" customWidth="1"/>
    <col min="7426" max="7426" width="13.28515625" style="217" customWidth="1"/>
    <col min="7427" max="7428" width="11.42578125" style="217" customWidth="1"/>
    <col min="7429" max="7429" width="15" style="217" customWidth="1"/>
    <col min="7430" max="7433" width="11.42578125" style="217" customWidth="1"/>
    <col min="7434" max="7434" width="15" style="217" customWidth="1"/>
    <col min="7435" max="7436" width="11.42578125" style="217" customWidth="1"/>
    <col min="7437" max="7437" width="13.140625" style="217" customWidth="1"/>
    <col min="7438" max="7438" width="11.42578125" style="217" customWidth="1"/>
    <col min="7439" max="7680" width="0" style="217" hidden="1"/>
    <col min="7681" max="7681" width="11.42578125" style="217" customWidth="1"/>
    <col min="7682" max="7682" width="13.28515625" style="217" customWidth="1"/>
    <col min="7683" max="7684" width="11.42578125" style="217" customWidth="1"/>
    <col min="7685" max="7685" width="15" style="217" customWidth="1"/>
    <col min="7686" max="7689" width="11.42578125" style="217" customWidth="1"/>
    <col min="7690" max="7690" width="15" style="217" customWidth="1"/>
    <col min="7691" max="7692" width="11.42578125" style="217" customWidth="1"/>
    <col min="7693" max="7693" width="13.140625" style="217" customWidth="1"/>
    <col min="7694" max="7694" width="11.42578125" style="217" customWidth="1"/>
    <col min="7695" max="7936" width="0" style="217" hidden="1"/>
    <col min="7937" max="7937" width="11.42578125" style="217" customWidth="1"/>
    <col min="7938" max="7938" width="13.28515625" style="217" customWidth="1"/>
    <col min="7939" max="7940" width="11.42578125" style="217" customWidth="1"/>
    <col min="7941" max="7941" width="15" style="217" customWidth="1"/>
    <col min="7942" max="7945" width="11.42578125" style="217" customWidth="1"/>
    <col min="7946" max="7946" width="15" style="217" customWidth="1"/>
    <col min="7947" max="7948" width="11.42578125" style="217" customWidth="1"/>
    <col min="7949" max="7949" width="13.140625" style="217" customWidth="1"/>
    <col min="7950" max="7950" width="11.42578125" style="217" customWidth="1"/>
    <col min="7951" max="8192" width="0" style="217" hidden="1"/>
    <col min="8193" max="8193" width="11.42578125" style="217" customWidth="1"/>
    <col min="8194" max="8194" width="13.28515625" style="217" customWidth="1"/>
    <col min="8195" max="8196" width="11.42578125" style="217" customWidth="1"/>
    <col min="8197" max="8197" width="15" style="217" customWidth="1"/>
    <col min="8198" max="8201" width="11.42578125" style="217" customWidth="1"/>
    <col min="8202" max="8202" width="15" style="217" customWidth="1"/>
    <col min="8203" max="8204" width="11.42578125" style="217" customWidth="1"/>
    <col min="8205" max="8205" width="13.140625" style="217" customWidth="1"/>
    <col min="8206" max="8206" width="11.42578125" style="217" customWidth="1"/>
    <col min="8207" max="8448" width="0" style="217" hidden="1"/>
    <col min="8449" max="8449" width="11.42578125" style="217" customWidth="1"/>
    <col min="8450" max="8450" width="13.28515625" style="217" customWidth="1"/>
    <col min="8451" max="8452" width="11.42578125" style="217" customWidth="1"/>
    <col min="8453" max="8453" width="15" style="217" customWidth="1"/>
    <col min="8454" max="8457" width="11.42578125" style="217" customWidth="1"/>
    <col min="8458" max="8458" width="15" style="217" customWidth="1"/>
    <col min="8459" max="8460" width="11.42578125" style="217" customWidth="1"/>
    <col min="8461" max="8461" width="13.140625" style="217" customWidth="1"/>
    <col min="8462" max="8462" width="11.42578125" style="217" customWidth="1"/>
    <col min="8463" max="8704" width="0" style="217" hidden="1"/>
    <col min="8705" max="8705" width="11.42578125" style="217" customWidth="1"/>
    <col min="8706" max="8706" width="13.28515625" style="217" customWidth="1"/>
    <col min="8707" max="8708" width="11.42578125" style="217" customWidth="1"/>
    <col min="8709" max="8709" width="15" style="217" customWidth="1"/>
    <col min="8710" max="8713" width="11.42578125" style="217" customWidth="1"/>
    <col min="8714" max="8714" width="15" style="217" customWidth="1"/>
    <col min="8715" max="8716" width="11.42578125" style="217" customWidth="1"/>
    <col min="8717" max="8717" width="13.140625" style="217" customWidth="1"/>
    <col min="8718" max="8718" width="11.42578125" style="217" customWidth="1"/>
    <col min="8719" max="8960" width="0" style="217" hidden="1"/>
    <col min="8961" max="8961" width="11.42578125" style="217" customWidth="1"/>
    <col min="8962" max="8962" width="13.28515625" style="217" customWidth="1"/>
    <col min="8963" max="8964" width="11.42578125" style="217" customWidth="1"/>
    <col min="8965" max="8965" width="15" style="217" customWidth="1"/>
    <col min="8966" max="8969" width="11.42578125" style="217" customWidth="1"/>
    <col min="8970" max="8970" width="15" style="217" customWidth="1"/>
    <col min="8971" max="8972" width="11.42578125" style="217" customWidth="1"/>
    <col min="8973" max="8973" width="13.140625" style="217" customWidth="1"/>
    <col min="8974" max="8974" width="11.42578125" style="217" customWidth="1"/>
    <col min="8975" max="9216" width="0" style="217" hidden="1"/>
    <col min="9217" max="9217" width="11.42578125" style="217" customWidth="1"/>
    <col min="9218" max="9218" width="13.28515625" style="217" customWidth="1"/>
    <col min="9219" max="9220" width="11.42578125" style="217" customWidth="1"/>
    <col min="9221" max="9221" width="15" style="217" customWidth="1"/>
    <col min="9222" max="9225" width="11.42578125" style="217" customWidth="1"/>
    <col min="9226" max="9226" width="15" style="217" customWidth="1"/>
    <col min="9227" max="9228" width="11.42578125" style="217" customWidth="1"/>
    <col min="9229" max="9229" width="13.140625" style="217" customWidth="1"/>
    <col min="9230" max="9230" width="11.42578125" style="217" customWidth="1"/>
    <col min="9231" max="9472" width="0" style="217" hidden="1"/>
    <col min="9473" max="9473" width="11.42578125" style="217" customWidth="1"/>
    <col min="9474" max="9474" width="13.28515625" style="217" customWidth="1"/>
    <col min="9475" max="9476" width="11.42578125" style="217" customWidth="1"/>
    <col min="9477" max="9477" width="15" style="217" customWidth="1"/>
    <col min="9478" max="9481" width="11.42578125" style="217" customWidth="1"/>
    <col min="9482" max="9482" width="15" style="217" customWidth="1"/>
    <col min="9483" max="9484" width="11.42578125" style="217" customWidth="1"/>
    <col min="9485" max="9485" width="13.140625" style="217" customWidth="1"/>
    <col min="9486" max="9486" width="11.42578125" style="217" customWidth="1"/>
    <col min="9487" max="9728" width="0" style="217" hidden="1"/>
    <col min="9729" max="9729" width="11.42578125" style="217" customWidth="1"/>
    <col min="9730" max="9730" width="13.28515625" style="217" customWidth="1"/>
    <col min="9731" max="9732" width="11.42578125" style="217" customWidth="1"/>
    <col min="9733" max="9733" width="15" style="217" customWidth="1"/>
    <col min="9734" max="9737" width="11.42578125" style="217" customWidth="1"/>
    <col min="9738" max="9738" width="15" style="217" customWidth="1"/>
    <col min="9739" max="9740" width="11.42578125" style="217" customWidth="1"/>
    <col min="9741" max="9741" width="13.140625" style="217" customWidth="1"/>
    <col min="9742" max="9742" width="11.42578125" style="217" customWidth="1"/>
    <col min="9743" max="9984" width="0" style="217" hidden="1"/>
    <col min="9985" max="9985" width="11.42578125" style="217" customWidth="1"/>
    <col min="9986" max="9986" width="13.28515625" style="217" customWidth="1"/>
    <col min="9987" max="9988" width="11.42578125" style="217" customWidth="1"/>
    <col min="9989" max="9989" width="15" style="217" customWidth="1"/>
    <col min="9990" max="9993" width="11.42578125" style="217" customWidth="1"/>
    <col min="9994" max="9994" width="15" style="217" customWidth="1"/>
    <col min="9995" max="9996" width="11.42578125" style="217" customWidth="1"/>
    <col min="9997" max="9997" width="13.140625" style="217" customWidth="1"/>
    <col min="9998" max="9998" width="11.42578125" style="217" customWidth="1"/>
    <col min="9999" max="10240" width="0" style="217" hidden="1"/>
    <col min="10241" max="10241" width="11.42578125" style="217" customWidth="1"/>
    <col min="10242" max="10242" width="13.28515625" style="217" customWidth="1"/>
    <col min="10243" max="10244" width="11.42578125" style="217" customWidth="1"/>
    <col min="10245" max="10245" width="15" style="217" customWidth="1"/>
    <col min="10246" max="10249" width="11.42578125" style="217" customWidth="1"/>
    <col min="10250" max="10250" width="15" style="217" customWidth="1"/>
    <col min="10251" max="10252" width="11.42578125" style="217" customWidth="1"/>
    <col min="10253" max="10253" width="13.140625" style="217" customWidth="1"/>
    <col min="10254" max="10254" width="11.42578125" style="217" customWidth="1"/>
    <col min="10255" max="10496" width="0" style="217" hidden="1"/>
    <col min="10497" max="10497" width="11.42578125" style="217" customWidth="1"/>
    <col min="10498" max="10498" width="13.28515625" style="217" customWidth="1"/>
    <col min="10499" max="10500" width="11.42578125" style="217" customWidth="1"/>
    <col min="10501" max="10501" width="15" style="217" customWidth="1"/>
    <col min="10502" max="10505" width="11.42578125" style="217" customWidth="1"/>
    <col min="10506" max="10506" width="15" style="217" customWidth="1"/>
    <col min="10507" max="10508" width="11.42578125" style="217" customWidth="1"/>
    <col min="10509" max="10509" width="13.140625" style="217" customWidth="1"/>
    <col min="10510" max="10510" width="11.42578125" style="217" customWidth="1"/>
    <col min="10511" max="10752" width="0" style="217" hidden="1"/>
    <col min="10753" max="10753" width="11.42578125" style="217" customWidth="1"/>
    <col min="10754" max="10754" width="13.28515625" style="217" customWidth="1"/>
    <col min="10755" max="10756" width="11.42578125" style="217" customWidth="1"/>
    <col min="10757" max="10757" width="15" style="217" customWidth="1"/>
    <col min="10758" max="10761" width="11.42578125" style="217" customWidth="1"/>
    <col min="10762" max="10762" width="15" style="217" customWidth="1"/>
    <col min="10763" max="10764" width="11.42578125" style="217" customWidth="1"/>
    <col min="10765" max="10765" width="13.140625" style="217" customWidth="1"/>
    <col min="10766" max="10766" width="11.42578125" style="217" customWidth="1"/>
    <col min="10767" max="11008" width="0" style="217" hidden="1"/>
    <col min="11009" max="11009" width="11.42578125" style="217" customWidth="1"/>
    <col min="11010" max="11010" width="13.28515625" style="217" customWidth="1"/>
    <col min="11011" max="11012" width="11.42578125" style="217" customWidth="1"/>
    <col min="11013" max="11013" width="15" style="217" customWidth="1"/>
    <col min="11014" max="11017" width="11.42578125" style="217" customWidth="1"/>
    <col min="11018" max="11018" width="15" style="217" customWidth="1"/>
    <col min="11019" max="11020" width="11.42578125" style="217" customWidth="1"/>
    <col min="11021" max="11021" width="13.140625" style="217" customWidth="1"/>
    <col min="11022" max="11022" width="11.42578125" style="217" customWidth="1"/>
    <col min="11023" max="11264" width="0" style="217" hidden="1"/>
    <col min="11265" max="11265" width="11.42578125" style="217" customWidth="1"/>
    <col min="11266" max="11266" width="13.28515625" style="217" customWidth="1"/>
    <col min="11267" max="11268" width="11.42578125" style="217" customWidth="1"/>
    <col min="11269" max="11269" width="15" style="217" customWidth="1"/>
    <col min="11270" max="11273" width="11.42578125" style="217" customWidth="1"/>
    <col min="11274" max="11274" width="15" style="217" customWidth="1"/>
    <col min="11275" max="11276" width="11.42578125" style="217" customWidth="1"/>
    <col min="11277" max="11277" width="13.140625" style="217" customWidth="1"/>
    <col min="11278" max="11278" width="11.42578125" style="217" customWidth="1"/>
    <col min="11279" max="11520" width="0" style="217" hidden="1"/>
    <col min="11521" max="11521" width="11.42578125" style="217" customWidth="1"/>
    <col min="11522" max="11522" width="13.28515625" style="217" customWidth="1"/>
    <col min="11523" max="11524" width="11.42578125" style="217" customWidth="1"/>
    <col min="11525" max="11525" width="15" style="217" customWidth="1"/>
    <col min="11526" max="11529" width="11.42578125" style="217" customWidth="1"/>
    <col min="11530" max="11530" width="15" style="217" customWidth="1"/>
    <col min="11531" max="11532" width="11.42578125" style="217" customWidth="1"/>
    <col min="11533" max="11533" width="13.140625" style="217" customWidth="1"/>
    <col min="11534" max="11534" width="11.42578125" style="217" customWidth="1"/>
    <col min="11535" max="11776" width="0" style="217" hidden="1"/>
    <col min="11777" max="11777" width="11.42578125" style="217" customWidth="1"/>
    <col min="11778" max="11778" width="13.28515625" style="217" customWidth="1"/>
    <col min="11779" max="11780" width="11.42578125" style="217" customWidth="1"/>
    <col min="11781" max="11781" width="15" style="217" customWidth="1"/>
    <col min="11782" max="11785" width="11.42578125" style="217" customWidth="1"/>
    <col min="11786" max="11786" width="15" style="217" customWidth="1"/>
    <col min="11787" max="11788" width="11.42578125" style="217" customWidth="1"/>
    <col min="11789" max="11789" width="13.140625" style="217" customWidth="1"/>
    <col min="11790" max="11790" width="11.42578125" style="217" customWidth="1"/>
    <col min="11791" max="12032" width="0" style="217" hidden="1"/>
    <col min="12033" max="12033" width="11.42578125" style="217" customWidth="1"/>
    <col min="12034" max="12034" width="13.28515625" style="217" customWidth="1"/>
    <col min="12035" max="12036" width="11.42578125" style="217" customWidth="1"/>
    <col min="12037" max="12037" width="15" style="217" customWidth="1"/>
    <col min="12038" max="12041" width="11.42578125" style="217" customWidth="1"/>
    <col min="12042" max="12042" width="15" style="217" customWidth="1"/>
    <col min="12043" max="12044" width="11.42578125" style="217" customWidth="1"/>
    <col min="12045" max="12045" width="13.140625" style="217" customWidth="1"/>
    <col min="12046" max="12046" width="11.42578125" style="217" customWidth="1"/>
    <col min="12047" max="12288" width="0" style="217" hidden="1"/>
    <col min="12289" max="12289" width="11.42578125" style="217" customWidth="1"/>
    <col min="12290" max="12290" width="13.28515625" style="217" customWidth="1"/>
    <col min="12291" max="12292" width="11.42578125" style="217" customWidth="1"/>
    <col min="12293" max="12293" width="15" style="217" customWidth="1"/>
    <col min="12294" max="12297" width="11.42578125" style="217" customWidth="1"/>
    <col min="12298" max="12298" width="15" style="217" customWidth="1"/>
    <col min="12299" max="12300" width="11.42578125" style="217" customWidth="1"/>
    <col min="12301" max="12301" width="13.140625" style="217" customWidth="1"/>
    <col min="12302" max="12302" width="11.42578125" style="217" customWidth="1"/>
    <col min="12303" max="12544" width="0" style="217" hidden="1"/>
    <col min="12545" max="12545" width="11.42578125" style="217" customWidth="1"/>
    <col min="12546" max="12546" width="13.28515625" style="217" customWidth="1"/>
    <col min="12547" max="12548" width="11.42578125" style="217" customWidth="1"/>
    <col min="12549" max="12549" width="15" style="217" customWidth="1"/>
    <col min="12550" max="12553" width="11.42578125" style="217" customWidth="1"/>
    <col min="12554" max="12554" width="15" style="217" customWidth="1"/>
    <col min="12555" max="12556" width="11.42578125" style="217" customWidth="1"/>
    <col min="12557" max="12557" width="13.140625" style="217" customWidth="1"/>
    <col min="12558" max="12558" width="11.42578125" style="217" customWidth="1"/>
    <col min="12559" max="12800" width="0" style="217" hidden="1"/>
    <col min="12801" max="12801" width="11.42578125" style="217" customWidth="1"/>
    <col min="12802" max="12802" width="13.28515625" style="217" customWidth="1"/>
    <col min="12803" max="12804" width="11.42578125" style="217" customWidth="1"/>
    <col min="12805" max="12805" width="15" style="217" customWidth="1"/>
    <col min="12806" max="12809" width="11.42578125" style="217" customWidth="1"/>
    <col min="12810" max="12810" width="15" style="217" customWidth="1"/>
    <col min="12811" max="12812" width="11.42578125" style="217" customWidth="1"/>
    <col min="12813" max="12813" width="13.140625" style="217" customWidth="1"/>
    <col min="12814" max="12814" width="11.42578125" style="217" customWidth="1"/>
    <col min="12815" max="13056" width="0" style="217" hidden="1"/>
    <col min="13057" max="13057" width="11.42578125" style="217" customWidth="1"/>
    <col min="13058" max="13058" width="13.28515625" style="217" customWidth="1"/>
    <col min="13059" max="13060" width="11.42578125" style="217" customWidth="1"/>
    <col min="13061" max="13061" width="15" style="217" customWidth="1"/>
    <col min="13062" max="13065" width="11.42578125" style="217" customWidth="1"/>
    <col min="13066" max="13066" width="15" style="217" customWidth="1"/>
    <col min="13067" max="13068" width="11.42578125" style="217" customWidth="1"/>
    <col min="13069" max="13069" width="13.140625" style="217" customWidth="1"/>
    <col min="13070" max="13070" width="11.42578125" style="217" customWidth="1"/>
    <col min="13071" max="13312" width="0" style="217" hidden="1"/>
    <col min="13313" max="13313" width="11.42578125" style="217" customWidth="1"/>
    <col min="13314" max="13314" width="13.28515625" style="217" customWidth="1"/>
    <col min="13315" max="13316" width="11.42578125" style="217" customWidth="1"/>
    <col min="13317" max="13317" width="15" style="217" customWidth="1"/>
    <col min="13318" max="13321" width="11.42578125" style="217" customWidth="1"/>
    <col min="13322" max="13322" width="15" style="217" customWidth="1"/>
    <col min="13323" max="13324" width="11.42578125" style="217" customWidth="1"/>
    <col min="13325" max="13325" width="13.140625" style="217" customWidth="1"/>
    <col min="13326" max="13326" width="11.42578125" style="217" customWidth="1"/>
    <col min="13327" max="13568" width="0" style="217" hidden="1"/>
    <col min="13569" max="13569" width="11.42578125" style="217" customWidth="1"/>
    <col min="13570" max="13570" width="13.28515625" style="217" customWidth="1"/>
    <col min="13571" max="13572" width="11.42578125" style="217" customWidth="1"/>
    <col min="13573" max="13573" width="15" style="217" customWidth="1"/>
    <col min="13574" max="13577" width="11.42578125" style="217" customWidth="1"/>
    <col min="13578" max="13578" width="15" style="217" customWidth="1"/>
    <col min="13579" max="13580" width="11.42578125" style="217" customWidth="1"/>
    <col min="13581" max="13581" width="13.140625" style="217" customWidth="1"/>
    <col min="13582" max="13582" width="11.42578125" style="217" customWidth="1"/>
    <col min="13583" max="13824" width="0" style="217" hidden="1"/>
    <col min="13825" max="13825" width="11.42578125" style="217" customWidth="1"/>
    <col min="13826" max="13826" width="13.28515625" style="217" customWidth="1"/>
    <col min="13827" max="13828" width="11.42578125" style="217" customWidth="1"/>
    <col min="13829" max="13829" width="15" style="217" customWidth="1"/>
    <col min="13830" max="13833" width="11.42578125" style="217" customWidth="1"/>
    <col min="13834" max="13834" width="15" style="217" customWidth="1"/>
    <col min="13835" max="13836" width="11.42578125" style="217" customWidth="1"/>
    <col min="13837" max="13837" width="13.140625" style="217" customWidth="1"/>
    <col min="13838" max="13838" width="11.42578125" style="217" customWidth="1"/>
    <col min="13839" max="14080" width="0" style="217" hidden="1"/>
    <col min="14081" max="14081" width="11.42578125" style="217" customWidth="1"/>
    <col min="14082" max="14082" width="13.28515625" style="217" customWidth="1"/>
    <col min="14083" max="14084" width="11.42578125" style="217" customWidth="1"/>
    <col min="14085" max="14085" width="15" style="217" customWidth="1"/>
    <col min="14086" max="14089" width="11.42578125" style="217" customWidth="1"/>
    <col min="14090" max="14090" width="15" style="217" customWidth="1"/>
    <col min="14091" max="14092" width="11.42578125" style="217" customWidth="1"/>
    <col min="14093" max="14093" width="13.140625" style="217" customWidth="1"/>
    <col min="14094" max="14094" width="11.42578125" style="217" customWidth="1"/>
    <col min="14095" max="14336" width="0" style="217" hidden="1"/>
    <col min="14337" max="14337" width="11.42578125" style="217" customWidth="1"/>
    <col min="14338" max="14338" width="13.28515625" style="217" customWidth="1"/>
    <col min="14339" max="14340" width="11.42578125" style="217" customWidth="1"/>
    <col min="14341" max="14341" width="15" style="217" customWidth="1"/>
    <col min="14342" max="14345" width="11.42578125" style="217" customWidth="1"/>
    <col min="14346" max="14346" width="15" style="217" customWidth="1"/>
    <col min="14347" max="14348" width="11.42578125" style="217" customWidth="1"/>
    <col min="14349" max="14349" width="13.140625" style="217" customWidth="1"/>
    <col min="14350" max="14350" width="11.42578125" style="217" customWidth="1"/>
    <col min="14351" max="14592" width="0" style="217" hidden="1"/>
    <col min="14593" max="14593" width="11.42578125" style="217" customWidth="1"/>
    <col min="14594" max="14594" width="13.28515625" style="217" customWidth="1"/>
    <col min="14595" max="14596" width="11.42578125" style="217" customWidth="1"/>
    <col min="14597" max="14597" width="15" style="217" customWidth="1"/>
    <col min="14598" max="14601" width="11.42578125" style="217" customWidth="1"/>
    <col min="14602" max="14602" width="15" style="217" customWidth="1"/>
    <col min="14603" max="14604" width="11.42578125" style="217" customWidth="1"/>
    <col min="14605" max="14605" width="13.140625" style="217" customWidth="1"/>
    <col min="14606" max="14606" width="11.42578125" style="217" customWidth="1"/>
    <col min="14607" max="14848" width="0" style="217" hidden="1"/>
    <col min="14849" max="14849" width="11.42578125" style="217" customWidth="1"/>
    <col min="14850" max="14850" width="13.28515625" style="217" customWidth="1"/>
    <col min="14851" max="14852" width="11.42578125" style="217" customWidth="1"/>
    <col min="14853" max="14853" width="15" style="217" customWidth="1"/>
    <col min="14854" max="14857" width="11.42578125" style="217" customWidth="1"/>
    <col min="14858" max="14858" width="15" style="217" customWidth="1"/>
    <col min="14859" max="14860" width="11.42578125" style="217" customWidth="1"/>
    <col min="14861" max="14861" width="13.140625" style="217" customWidth="1"/>
    <col min="14862" max="14862" width="11.42578125" style="217" customWidth="1"/>
    <col min="14863" max="15104" width="0" style="217" hidden="1"/>
    <col min="15105" max="15105" width="11.42578125" style="217" customWidth="1"/>
    <col min="15106" max="15106" width="13.28515625" style="217" customWidth="1"/>
    <col min="15107" max="15108" width="11.42578125" style="217" customWidth="1"/>
    <col min="15109" max="15109" width="15" style="217" customWidth="1"/>
    <col min="15110" max="15113" width="11.42578125" style="217" customWidth="1"/>
    <col min="15114" max="15114" width="15" style="217" customWidth="1"/>
    <col min="15115" max="15116" width="11.42578125" style="217" customWidth="1"/>
    <col min="15117" max="15117" width="13.140625" style="217" customWidth="1"/>
    <col min="15118" max="15118" width="11.42578125" style="217" customWidth="1"/>
    <col min="15119" max="15360" width="0" style="217" hidden="1"/>
    <col min="15361" max="15361" width="11.42578125" style="217" customWidth="1"/>
    <col min="15362" max="15362" width="13.28515625" style="217" customWidth="1"/>
    <col min="15363" max="15364" width="11.42578125" style="217" customWidth="1"/>
    <col min="15365" max="15365" width="15" style="217" customWidth="1"/>
    <col min="15366" max="15369" width="11.42578125" style="217" customWidth="1"/>
    <col min="15370" max="15370" width="15" style="217" customWidth="1"/>
    <col min="15371" max="15372" width="11.42578125" style="217" customWidth="1"/>
    <col min="15373" max="15373" width="13.140625" style="217" customWidth="1"/>
    <col min="15374" max="15374" width="11.42578125" style="217" customWidth="1"/>
    <col min="15375" max="15616" width="0" style="217" hidden="1"/>
    <col min="15617" max="15617" width="11.42578125" style="217" customWidth="1"/>
    <col min="15618" max="15618" width="13.28515625" style="217" customWidth="1"/>
    <col min="15619" max="15620" width="11.42578125" style="217" customWidth="1"/>
    <col min="15621" max="15621" width="15" style="217" customWidth="1"/>
    <col min="15622" max="15625" width="11.42578125" style="217" customWidth="1"/>
    <col min="15626" max="15626" width="15" style="217" customWidth="1"/>
    <col min="15627" max="15628" width="11.42578125" style="217" customWidth="1"/>
    <col min="15629" max="15629" width="13.140625" style="217" customWidth="1"/>
    <col min="15630" max="15630" width="11.42578125" style="217" customWidth="1"/>
    <col min="15631" max="15872" width="0" style="217" hidden="1"/>
    <col min="15873" max="15873" width="11.42578125" style="217" customWidth="1"/>
    <col min="15874" max="15874" width="13.28515625" style="217" customWidth="1"/>
    <col min="15875" max="15876" width="11.42578125" style="217" customWidth="1"/>
    <col min="15877" max="15877" width="15" style="217" customWidth="1"/>
    <col min="15878" max="15881" width="11.42578125" style="217" customWidth="1"/>
    <col min="15882" max="15882" width="15" style="217" customWidth="1"/>
    <col min="15883" max="15884" width="11.42578125" style="217" customWidth="1"/>
    <col min="15885" max="15885" width="13.140625" style="217" customWidth="1"/>
    <col min="15886" max="15886" width="11.42578125" style="217" customWidth="1"/>
    <col min="15887" max="16128" width="0" style="217" hidden="1"/>
    <col min="16129" max="16129" width="11.42578125" style="217" customWidth="1"/>
    <col min="16130" max="16130" width="13.28515625" style="217" customWidth="1"/>
    <col min="16131" max="16132" width="11.42578125" style="217" customWidth="1"/>
    <col min="16133" max="16133" width="15" style="217" customWidth="1"/>
    <col min="16134" max="16137" width="11.42578125" style="217" customWidth="1"/>
    <col min="16138" max="16138" width="15" style="217" customWidth="1"/>
    <col min="16139" max="16140" width="11.42578125" style="217" customWidth="1"/>
    <col min="16141" max="16141" width="13.140625" style="217" customWidth="1"/>
    <col min="16142" max="16142" width="11.42578125" style="217" customWidth="1"/>
    <col min="16143" max="16384" width="0" style="217" hidden="1"/>
  </cols>
  <sheetData>
    <row r="1" spans="1:257" s="7" customFormat="1" ht="11.25" x14ac:dyDescent="0.2">
      <c r="A1" s="661" t="s">
        <v>0</v>
      </c>
      <c r="B1" s="661"/>
      <c r="C1" s="661"/>
      <c r="D1" s="661"/>
      <c r="E1" s="661"/>
      <c r="F1" s="661"/>
      <c r="G1" s="661"/>
      <c r="H1" s="661"/>
      <c r="I1" s="661"/>
      <c r="J1" s="661"/>
      <c r="K1" s="661"/>
      <c r="L1" s="661"/>
      <c r="M1" s="661"/>
      <c r="N1" s="661"/>
      <c r="O1" s="661"/>
      <c r="P1" s="661"/>
      <c r="Q1" s="661"/>
    </row>
    <row r="2" spans="1:257" s="7" customFormat="1" ht="11.25" x14ac:dyDescent="0.2">
      <c r="A2" s="661" t="s">
        <v>42</v>
      </c>
      <c r="B2" s="661"/>
      <c r="C2" s="661"/>
      <c r="D2" s="661"/>
      <c r="E2" s="661"/>
      <c r="F2" s="661"/>
      <c r="G2" s="661"/>
      <c r="H2" s="661"/>
      <c r="I2" s="661"/>
      <c r="J2" s="661"/>
      <c r="K2" s="661"/>
      <c r="L2" s="661"/>
      <c r="M2" s="661"/>
      <c r="N2" s="661"/>
      <c r="O2" s="661"/>
      <c r="P2" s="661"/>
      <c r="Q2" s="661"/>
    </row>
    <row r="3" spans="1:257" s="7" customFormat="1" ht="11.25" x14ac:dyDescent="0.2">
      <c r="A3" s="661" t="s">
        <v>1088</v>
      </c>
      <c r="B3" s="661"/>
      <c r="C3" s="661"/>
      <c r="D3" s="661"/>
      <c r="E3" s="661"/>
      <c r="F3" s="661"/>
      <c r="G3" s="661"/>
      <c r="H3" s="661"/>
      <c r="I3" s="661"/>
      <c r="J3" s="661"/>
      <c r="K3" s="661"/>
      <c r="L3" s="661"/>
      <c r="M3" s="661"/>
      <c r="N3" s="661"/>
      <c r="O3" s="661"/>
      <c r="P3" s="661"/>
      <c r="Q3" s="661"/>
    </row>
    <row r="4" spans="1:257" x14ac:dyDescent="0.2">
      <c r="A4" s="213"/>
      <c r="B4" s="214"/>
      <c r="C4" s="215"/>
      <c r="D4" s="215"/>
      <c r="E4" s="215"/>
      <c r="F4" s="215"/>
      <c r="G4" s="215"/>
      <c r="H4" s="216"/>
    </row>
    <row r="5" spans="1:257" s="7" customFormat="1" ht="11.25" x14ac:dyDescent="0.2">
      <c r="B5" s="755" t="s">
        <v>23</v>
      </c>
      <c r="C5" s="755"/>
      <c r="D5" s="746" t="s">
        <v>348</v>
      </c>
      <c r="E5" s="747"/>
      <c r="F5" s="747"/>
      <c r="G5" s="747"/>
      <c r="H5" s="747"/>
      <c r="I5" s="747"/>
      <c r="J5" s="747"/>
      <c r="K5" s="747"/>
      <c r="L5" s="747"/>
      <c r="M5" s="747"/>
      <c r="N5" s="747"/>
      <c r="O5" s="748"/>
    </row>
    <row r="6" spans="1:257" s="7" customFormat="1" ht="15" customHeight="1" x14ac:dyDescent="0.2">
      <c r="B6" s="756" t="s">
        <v>166</v>
      </c>
      <c r="C6" s="756"/>
      <c r="D6" s="749" t="str">
        <f>IFERROR(VLOOKUP(D5,DESPLEGABLES!A2:B197,2,FALSE),"")</f>
        <v>MINISTERIO DE TECNOLOGIAS DE LA INFORMACION Y LAS COMUNICACIONES - UNIDAD ADMINISTRATIVA ESPECIAL COMISION DE REGULACION DE COMUNICACIONES</v>
      </c>
      <c r="E6" s="750"/>
      <c r="F6" s="750"/>
      <c r="G6" s="750"/>
      <c r="H6" s="750"/>
      <c r="I6" s="750"/>
      <c r="J6" s="750"/>
      <c r="K6" s="750"/>
      <c r="L6" s="750"/>
      <c r="M6" s="750"/>
      <c r="N6" s="750"/>
      <c r="O6" s="751"/>
    </row>
    <row r="7" spans="1:257" x14ac:dyDescent="0.2">
      <c r="A7" s="213"/>
      <c r="B7" s="218"/>
      <c r="C7" s="216"/>
      <c r="D7" s="216"/>
      <c r="E7" s="216"/>
      <c r="F7" s="216"/>
      <c r="G7" s="216"/>
      <c r="H7" s="216"/>
    </row>
    <row r="8" spans="1:257" ht="15.75" x14ac:dyDescent="0.25">
      <c r="A8" s="221"/>
      <c r="B8" s="221"/>
      <c r="C8" s="752" t="s">
        <v>1118</v>
      </c>
      <c r="D8" s="753"/>
      <c r="E8" s="753"/>
      <c r="F8" s="753"/>
      <c r="G8" s="753"/>
      <c r="H8" s="753"/>
      <c r="I8" s="753"/>
      <c r="J8" s="753"/>
      <c r="K8" s="754"/>
      <c r="L8" s="255">
        <v>2019</v>
      </c>
      <c r="N8" s="378" t="s">
        <v>1631</v>
      </c>
    </row>
    <row r="9" spans="1:257" ht="16.5" thickBot="1" x14ac:dyDescent="0.3">
      <c r="A9" s="221"/>
      <c r="B9" s="221"/>
      <c r="C9" s="216"/>
      <c r="D9" s="216"/>
      <c r="E9" s="216"/>
      <c r="F9" s="216"/>
      <c r="G9" s="216"/>
      <c r="H9" s="216"/>
      <c r="I9" s="216"/>
      <c r="J9" s="216"/>
      <c r="K9" s="216"/>
      <c r="L9" s="216"/>
      <c r="M9" s="256"/>
      <c r="N9" s="216"/>
    </row>
    <row r="10" spans="1:257" ht="20.25" customHeight="1" thickTop="1" thickBot="1" x14ac:dyDescent="0.25">
      <c r="A10" s="744" t="s">
        <v>1089</v>
      </c>
      <c r="B10" s="729"/>
      <c r="C10" s="729"/>
      <c r="D10" s="729"/>
      <c r="E10" s="745"/>
      <c r="F10" s="729" t="s">
        <v>1090</v>
      </c>
      <c r="G10" s="729"/>
      <c r="H10" s="729"/>
      <c r="I10" s="729"/>
      <c r="J10" s="729"/>
      <c r="K10" s="729"/>
      <c r="L10" s="729"/>
      <c r="M10" s="729"/>
      <c r="N10" s="729"/>
      <c r="O10" s="729"/>
      <c r="P10" s="729"/>
      <c r="Q10" s="730"/>
      <c r="IW10" s="220"/>
    </row>
    <row r="11" spans="1:257" s="257" customFormat="1" ht="32.25" customHeight="1" thickTop="1" thickBot="1" x14ac:dyDescent="0.25">
      <c r="A11" s="274"/>
      <c r="B11" s="275"/>
      <c r="C11" s="731" t="s">
        <v>1092</v>
      </c>
      <c r="D11" s="731"/>
      <c r="E11" s="732"/>
      <c r="F11" s="731" t="s">
        <v>1093</v>
      </c>
      <c r="G11" s="731"/>
      <c r="H11" s="731"/>
      <c r="I11" s="731"/>
      <c r="J11" s="731"/>
      <c r="K11" s="731"/>
      <c r="L11" s="733"/>
      <c r="M11" s="731" t="s">
        <v>1094</v>
      </c>
      <c r="N11" s="731"/>
      <c r="O11" s="733"/>
      <c r="P11" s="258" t="s">
        <v>1095</v>
      </c>
      <c r="Q11" s="259"/>
    </row>
    <row r="12" spans="1:257" s="257" customFormat="1" ht="17.25" customHeight="1" thickTop="1" thickBot="1" x14ac:dyDescent="0.25">
      <c r="A12" s="286" t="s">
        <v>1091</v>
      </c>
      <c r="B12" s="290" t="s">
        <v>1124</v>
      </c>
      <c r="C12" s="291" t="s">
        <v>1125</v>
      </c>
      <c r="D12" s="287" t="s">
        <v>1126</v>
      </c>
      <c r="E12" s="292" t="s">
        <v>1127</v>
      </c>
      <c r="F12" s="287" t="s">
        <v>1128</v>
      </c>
      <c r="G12" s="293" t="s">
        <v>1129</v>
      </c>
      <c r="H12" s="293" t="s">
        <v>1130</v>
      </c>
      <c r="I12" s="293" t="s">
        <v>1131</v>
      </c>
      <c r="J12" s="293" t="s">
        <v>1132</v>
      </c>
      <c r="K12" s="293" t="s">
        <v>1133</v>
      </c>
      <c r="L12" s="294" t="s">
        <v>1134</v>
      </c>
      <c r="M12" s="287" t="s">
        <v>1135</v>
      </c>
      <c r="N12" s="293" t="s">
        <v>1136</v>
      </c>
      <c r="O12" s="294" t="s">
        <v>1139</v>
      </c>
      <c r="P12" s="289" t="s">
        <v>1137</v>
      </c>
      <c r="Q12" s="288" t="s">
        <v>1138</v>
      </c>
    </row>
    <row r="13" spans="1:257" ht="67.5" customHeight="1" thickTop="1" thickBot="1" x14ac:dyDescent="0.25">
      <c r="A13" s="266" t="s">
        <v>851</v>
      </c>
      <c r="B13" s="264" t="s">
        <v>1096</v>
      </c>
      <c r="C13" s="273" t="s">
        <v>1097</v>
      </c>
      <c r="D13" s="270" t="s">
        <v>1098</v>
      </c>
      <c r="E13" s="260" t="s">
        <v>1119</v>
      </c>
      <c r="F13" s="272" t="s">
        <v>1099</v>
      </c>
      <c r="G13" s="271" t="s">
        <v>1100</v>
      </c>
      <c r="H13" s="270" t="s">
        <v>1101</v>
      </c>
      <c r="I13" s="270" t="s">
        <v>1102</v>
      </c>
      <c r="J13" s="270" t="s">
        <v>1103</v>
      </c>
      <c r="K13" s="270" t="s">
        <v>1104</v>
      </c>
      <c r="L13" s="261" t="s">
        <v>1105</v>
      </c>
      <c r="M13" s="268" t="s">
        <v>1106</v>
      </c>
      <c r="N13" s="269" t="s">
        <v>1107</v>
      </c>
      <c r="O13" s="261" t="s">
        <v>1108</v>
      </c>
      <c r="P13" s="262" t="s">
        <v>1109</v>
      </c>
      <c r="Q13" s="263" t="s">
        <v>1120</v>
      </c>
    </row>
    <row r="14" spans="1:257" ht="12.75" customHeight="1" thickBot="1" x14ac:dyDescent="0.25">
      <c r="A14" s="267" t="s">
        <v>1091</v>
      </c>
      <c r="B14" s="265" t="s">
        <v>1110</v>
      </c>
      <c r="C14" s="276">
        <f>+C15+C17+C23+C25+C27+C29+C31+C33</f>
        <v>14442570741</v>
      </c>
      <c r="D14" s="277">
        <f>+D15+D17+D23+D25+D27+D29+D31+D33</f>
        <v>0</v>
      </c>
      <c r="E14" s="278">
        <f>C14+D14</f>
        <v>14442570741</v>
      </c>
      <c r="F14" s="279">
        <f>F15</f>
        <v>12284462134</v>
      </c>
      <c r="G14" s="277">
        <f>G17+G21+G27</f>
        <v>1336754857</v>
      </c>
      <c r="H14" s="277">
        <f>H33</f>
        <v>0</v>
      </c>
      <c r="I14" s="277">
        <f>I23</f>
        <v>0</v>
      </c>
      <c r="J14" s="277">
        <f>J23+J25</f>
        <v>0</v>
      </c>
      <c r="K14" s="277">
        <f>K23+K31</f>
        <v>40000000</v>
      </c>
      <c r="L14" s="280">
        <f>L15+L23+L25+L33</f>
        <v>400353750</v>
      </c>
      <c r="M14" s="281">
        <f>M17+M19+M25</f>
        <v>325500000</v>
      </c>
      <c r="N14" s="282">
        <f>N21+N23+N27</f>
        <v>0</v>
      </c>
      <c r="O14" s="280">
        <f>O17+O19+O25</f>
        <v>0</v>
      </c>
      <c r="P14" s="283">
        <f>P29</f>
        <v>0</v>
      </c>
      <c r="Q14" s="280">
        <f>SUM(Q15:Q34)</f>
        <v>14387070741</v>
      </c>
    </row>
    <row r="15" spans="1:257" ht="12.75" customHeight="1" x14ac:dyDescent="0.2">
      <c r="A15" s="734">
        <v>1</v>
      </c>
      <c r="B15" s="736" t="s">
        <v>1111</v>
      </c>
      <c r="C15" s="738">
        <f>+F15+L15</f>
        <v>12613117134</v>
      </c>
      <c r="D15" s="740"/>
      <c r="E15" s="742">
        <f>C15+D15</f>
        <v>12613117134</v>
      </c>
      <c r="F15" s="738">
        <v>12284462134</v>
      </c>
      <c r="G15" s="804"/>
      <c r="H15" s="804"/>
      <c r="I15" s="804"/>
      <c r="J15" s="804"/>
      <c r="K15" s="805"/>
      <c r="L15" s="807">
        <v>328655000</v>
      </c>
      <c r="M15" s="757"/>
      <c r="N15" s="823"/>
      <c r="O15" s="824"/>
      <c r="P15" s="827"/>
      <c r="Q15" s="727">
        <f>F15+L15</f>
        <v>12613117134</v>
      </c>
    </row>
    <row r="16" spans="1:257" ht="12.75" customHeight="1" x14ac:dyDescent="0.2">
      <c r="A16" s="735"/>
      <c r="B16" s="737"/>
      <c r="C16" s="739"/>
      <c r="D16" s="741"/>
      <c r="E16" s="743"/>
      <c r="F16" s="739"/>
      <c r="G16" s="776"/>
      <c r="H16" s="776"/>
      <c r="I16" s="776"/>
      <c r="J16" s="776"/>
      <c r="K16" s="806"/>
      <c r="L16" s="790"/>
      <c r="M16" s="758"/>
      <c r="N16" s="811"/>
      <c r="O16" s="778"/>
      <c r="P16" s="822"/>
      <c r="Q16" s="728"/>
    </row>
    <row r="17" spans="1:17" ht="12.75" customHeight="1" x14ac:dyDescent="0.2">
      <c r="A17" s="760">
        <v>2</v>
      </c>
      <c r="B17" s="779" t="s">
        <v>1112</v>
      </c>
      <c r="C17" s="781">
        <f>+C19+C21</f>
        <v>1662254857</v>
      </c>
      <c r="D17" s="783">
        <f>+D19+D21</f>
        <v>0</v>
      </c>
      <c r="E17" s="766">
        <f>+E19+E21</f>
        <v>1662254857</v>
      </c>
      <c r="F17" s="785"/>
      <c r="G17" s="773"/>
      <c r="H17" s="775"/>
      <c r="I17" s="775"/>
      <c r="J17" s="775"/>
      <c r="K17" s="775"/>
      <c r="L17" s="777"/>
      <c r="M17" s="769"/>
      <c r="N17" s="812"/>
      <c r="O17" s="771"/>
      <c r="P17" s="821"/>
      <c r="Q17" s="759">
        <f>G17+M17+O17</f>
        <v>0</v>
      </c>
    </row>
    <row r="18" spans="1:17" ht="12.75" customHeight="1" x14ac:dyDescent="0.2">
      <c r="A18" s="761"/>
      <c r="B18" s="780"/>
      <c r="C18" s="782"/>
      <c r="D18" s="784"/>
      <c r="E18" s="743"/>
      <c r="F18" s="786"/>
      <c r="G18" s="774"/>
      <c r="H18" s="776"/>
      <c r="I18" s="776"/>
      <c r="J18" s="776"/>
      <c r="K18" s="776"/>
      <c r="L18" s="778"/>
      <c r="M18" s="770"/>
      <c r="N18" s="813"/>
      <c r="O18" s="772"/>
      <c r="P18" s="822"/>
      <c r="Q18" s="728"/>
    </row>
    <row r="19" spans="1:17" ht="12.75" customHeight="1" x14ac:dyDescent="0.2">
      <c r="A19" s="760" t="s">
        <v>1122</v>
      </c>
      <c r="B19" s="762" t="s">
        <v>59</v>
      </c>
      <c r="C19" s="764">
        <f>+M19</f>
        <v>325500000</v>
      </c>
      <c r="D19" s="765"/>
      <c r="E19" s="766">
        <f>C19+D19</f>
        <v>325500000</v>
      </c>
      <c r="F19" s="785"/>
      <c r="G19" s="767"/>
      <c r="H19" s="284"/>
      <c r="I19" s="775"/>
      <c r="J19" s="775"/>
      <c r="K19" s="775"/>
      <c r="L19" s="777"/>
      <c r="M19" s="769">
        <v>325500000</v>
      </c>
      <c r="N19" s="812"/>
      <c r="O19" s="771"/>
      <c r="P19" s="825"/>
      <c r="Q19" s="759">
        <f>M19+O19</f>
        <v>325500000</v>
      </c>
    </row>
    <row r="20" spans="1:17" ht="12.75" customHeight="1" x14ac:dyDescent="0.2">
      <c r="A20" s="761"/>
      <c r="B20" s="763"/>
      <c r="C20" s="739"/>
      <c r="D20" s="741"/>
      <c r="E20" s="743"/>
      <c r="F20" s="786"/>
      <c r="G20" s="768"/>
      <c r="H20" s="285"/>
      <c r="I20" s="776"/>
      <c r="J20" s="776"/>
      <c r="K20" s="776"/>
      <c r="L20" s="778"/>
      <c r="M20" s="770"/>
      <c r="N20" s="813"/>
      <c r="O20" s="772"/>
      <c r="P20" s="826"/>
      <c r="Q20" s="728"/>
    </row>
    <row r="21" spans="1:17" ht="12.75" customHeight="1" x14ac:dyDescent="0.2">
      <c r="A21" s="760" t="s">
        <v>1123</v>
      </c>
      <c r="B21" s="762" t="s">
        <v>124</v>
      </c>
      <c r="C21" s="738">
        <f>+G21</f>
        <v>1336754857</v>
      </c>
      <c r="D21" s="740"/>
      <c r="E21" s="766">
        <f>C21+D21</f>
        <v>1336754857</v>
      </c>
      <c r="F21" s="785"/>
      <c r="G21" s="773">
        <v>1336754857</v>
      </c>
      <c r="H21" s="775"/>
      <c r="I21" s="775"/>
      <c r="J21" s="775"/>
      <c r="K21" s="775"/>
      <c r="L21" s="777"/>
      <c r="M21" s="814"/>
      <c r="N21" s="787"/>
      <c r="O21" s="824"/>
      <c r="P21" s="821"/>
      <c r="Q21" s="759">
        <f>G21+N21</f>
        <v>1336754857</v>
      </c>
    </row>
    <row r="22" spans="1:17" ht="12.75" customHeight="1" x14ac:dyDescent="0.2">
      <c r="A22" s="761"/>
      <c r="B22" s="763"/>
      <c r="C22" s="739"/>
      <c r="D22" s="741"/>
      <c r="E22" s="743"/>
      <c r="F22" s="786"/>
      <c r="G22" s="774"/>
      <c r="H22" s="776"/>
      <c r="I22" s="776"/>
      <c r="J22" s="776"/>
      <c r="K22" s="776"/>
      <c r="L22" s="778"/>
      <c r="M22" s="815"/>
      <c r="N22" s="788"/>
      <c r="O22" s="778"/>
      <c r="P22" s="822"/>
      <c r="Q22" s="728"/>
    </row>
    <row r="23" spans="1:17" ht="12.75" customHeight="1" x14ac:dyDescent="0.2">
      <c r="A23" s="760">
        <v>3</v>
      </c>
      <c r="B23" s="779" t="s">
        <v>1113</v>
      </c>
      <c r="C23" s="764">
        <f>+K23</f>
        <v>40000000</v>
      </c>
      <c r="D23" s="765"/>
      <c r="E23" s="766">
        <f>C23+D23</f>
        <v>40000000</v>
      </c>
      <c r="F23" s="785"/>
      <c r="G23" s="767"/>
      <c r="H23" s="775"/>
      <c r="I23" s="765"/>
      <c r="J23" s="765"/>
      <c r="K23" s="765">
        <v>40000000</v>
      </c>
      <c r="L23" s="789"/>
      <c r="M23" s="793"/>
      <c r="N23" s="787"/>
      <c r="O23" s="777"/>
      <c r="P23" s="821"/>
      <c r="Q23" s="759">
        <f>+L23+K23+J23+I23+N23</f>
        <v>40000000</v>
      </c>
    </row>
    <row r="24" spans="1:17" ht="12.75" customHeight="1" x14ac:dyDescent="0.2">
      <c r="A24" s="761"/>
      <c r="B24" s="780"/>
      <c r="C24" s="739"/>
      <c r="D24" s="741"/>
      <c r="E24" s="743"/>
      <c r="F24" s="786"/>
      <c r="G24" s="768"/>
      <c r="H24" s="776"/>
      <c r="I24" s="741"/>
      <c r="J24" s="741"/>
      <c r="K24" s="741"/>
      <c r="L24" s="790"/>
      <c r="M24" s="758"/>
      <c r="N24" s="788"/>
      <c r="O24" s="778"/>
      <c r="P24" s="822"/>
      <c r="Q24" s="728"/>
    </row>
    <row r="25" spans="1:17" ht="12.75" customHeight="1" x14ac:dyDescent="0.2">
      <c r="A25" s="760">
        <v>4</v>
      </c>
      <c r="B25" s="779" t="s">
        <v>1114</v>
      </c>
      <c r="C25" s="764"/>
      <c r="D25" s="765"/>
      <c r="E25" s="766">
        <f>C25+D25</f>
        <v>0</v>
      </c>
      <c r="F25" s="785"/>
      <c r="G25" s="775"/>
      <c r="H25" s="775"/>
      <c r="I25" s="775"/>
      <c r="J25" s="765"/>
      <c r="K25" s="775"/>
      <c r="L25" s="789"/>
      <c r="M25" s="769"/>
      <c r="N25" s="812"/>
      <c r="O25" s="771"/>
      <c r="P25" s="821"/>
      <c r="Q25" s="759">
        <f>J25+L25+M25+O25</f>
        <v>0</v>
      </c>
    </row>
    <row r="26" spans="1:17" ht="12.75" customHeight="1" x14ac:dyDescent="0.2">
      <c r="A26" s="761"/>
      <c r="B26" s="780"/>
      <c r="C26" s="739"/>
      <c r="D26" s="741"/>
      <c r="E26" s="743"/>
      <c r="F26" s="786"/>
      <c r="G26" s="776"/>
      <c r="H26" s="776"/>
      <c r="I26" s="776"/>
      <c r="J26" s="741"/>
      <c r="K26" s="776"/>
      <c r="L26" s="790"/>
      <c r="M26" s="770"/>
      <c r="N26" s="813"/>
      <c r="O26" s="772"/>
      <c r="P26" s="822"/>
      <c r="Q26" s="728"/>
    </row>
    <row r="27" spans="1:17" ht="12.75" customHeight="1" x14ac:dyDescent="0.2">
      <c r="A27" s="760">
        <v>5</v>
      </c>
      <c r="B27" s="779" t="s">
        <v>1115</v>
      </c>
      <c r="C27" s="764"/>
      <c r="D27" s="765"/>
      <c r="E27" s="766">
        <f>C27+D27</f>
        <v>0</v>
      </c>
      <c r="F27" s="785"/>
      <c r="G27" s="765"/>
      <c r="H27" s="775"/>
      <c r="I27" s="775"/>
      <c r="J27" s="775"/>
      <c r="K27" s="775"/>
      <c r="L27" s="777"/>
      <c r="M27" s="793"/>
      <c r="N27" s="794"/>
      <c r="O27" s="777"/>
      <c r="P27" s="821"/>
      <c r="Q27" s="759">
        <f>G27+N27</f>
        <v>0</v>
      </c>
    </row>
    <row r="28" spans="1:17" ht="12.75" customHeight="1" x14ac:dyDescent="0.2">
      <c r="A28" s="761"/>
      <c r="B28" s="780"/>
      <c r="C28" s="739"/>
      <c r="D28" s="741"/>
      <c r="E28" s="743"/>
      <c r="F28" s="786"/>
      <c r="G28" s="741"/>
      <c r="H28" s="776"/>
      <c r="I28" s="776"/>
      <c r="J28" s="776"/>
      <c r="K28" s="776"/>
      <c r="L28" s="778"/>
      <c r="M28" s="758"/>
      <c r="N28" s="795"/>
      <c r="O28" s="778"/>
      <c r="P28" s="822"/>
      <c r="Q28" s="728"/>
    </row>
    <row r="29" spans="1:17" ht="12.75" customHeight="1" x14ac:dyDescent="0.2">
      <c r="A29" s="760">
        <v>6</v>
      </c>
      <c r="B29" s="779" t="s">
        <v>1116</v>
      </c>
      <c r="C29" s="764"/>
      <c r="D29" s="765"/>
      <c r="E29" s="766">
        <f>C29+D29</f>
        <v>0</v>
      </c>
      <c r="F29" s="785"/>
      <c r="G29" s="775"/>
      <c r="H29" s="775"/>
      <c r="I29" s="775"/>
      <c r="J29" s="775"/>
      <c r="K29" s="775"/>
      <c r="L29" s="777"/>
      <c r="M29" s="793"/>
      <c r="N29" s="809"/>
      <c r="O29" s="777"/>
      <c r="P29" s="791"/>
      <c r="Q29" s="759">
        <f>P29</f>
        <v>0</v>
      </c>
    </row>
    <row r="30" spans="1:17" ht="12.75" customHeight="1" x14ac:dyDescent="0.2">
      <c r="A30" s="761"/>
      <c r="B30" s="780"/>
      <c r="C30" s="739"/>
      <c r="D30" s="741"/>
      <c r="E30" s="743"/>
      <c r="F30" s="786"/>
      <c r="G30" s="776"/>
      <c r="H30" s="776"/>
      <c r="I30" s="776"/>
      <c r="J30" s="776"/>
      <c r="K30" s="776"/>
      <c r="L30" s="778"/>
      <c r="M30" s="758"/>
      <c r="N30" s="811"/>
      <c r="O30" s="778"/>
      <c r="P30" s="792"/>
      <c r="Q30" s="728"/>
    </row>
    <row r="31" spans="1:17" ht="12.75" customHeight="1" x14ac:dyDescent="0.2">
      <c r="A31" s="760">
        <v>7</v>
      </c>
      <c r="B31" s="779" t="s">
        <v>1117</v>
      </c>
      <c r="C31" s="764"/>
      <c r="D31" s="765"/>
      <c r="E31" s="766">
        <f>C31+D31</f>
        <v>0</v>
      </c>
      <c r="F31" s="785"/>
      <c r="G31" s="775"/>
      <c r="H31" s="775"/>
      <c r="I31" s="775"/>
      <c r="J31" s="775"/>
      <c r="K31" s="765"/>
      <c r="L31" s="777"/>
      <c r="M31" s="793"/>
      <c r="N31" s="809"/>
      <c r="O31" s="777"/>
      <c r="P31" s="818"/>
      <c r="Q31" s="759">
        <f>K31</f>
        <v>0</v>
      </c>
    </row>
    <row r="32" spans="1:17" ht="12.75" customHeight="1" x14ac:dyDescent="0.2">
      <c r="A32" s="761"/>
      <c r="B32" s="780"/>
      <c r="C32" s="739"/>
      <c r="D32" s="741"/>
      <c r="E32" s="743"/>
      <c r="F32" s="786"/>
      <c r="G32" s="776"/>
      <c r="H32" s="776"/>
      <c r="I32" s="776"/>
      <c r="J32" s="776"/>
      <c r="K32" s="741"/>
      <c r="L32" s="778"/>
      <c r="M32" s="758"/>
      <c r="N32" s="811"/>
      <c r="O32" s="778"/>
      <c r="P32" s="820"/>
      <c r="Q32" s="728"/>
    </row>
    <row r="33" spans="1:17" ht="12.75" customHeight="1" x14ac:dyDescent="0.2">
      <c r="A33" s="760">
        <v>8</v>
      </c>
      <c r="B33" s="779" t="s">
        <v>1121</v>
      </c>
      <c r="C33" s="764">
        <v>127198750</v>
      </c>
      <c r="D33" s="765"/>
      <c r="E33" s="766">
        <f>C33+D33</f>
        <v>127198750</v>
      </c>
      <c r="F33" s="785"/>
      <c r="G33" s="775"/>
      <c r="H33" s="765"/>
      <c r="I33" s="775"/>
      <c r="J33" s="775"/>
      <c r="K33" s="775"/>
      <c r="L33" s="789">
        <v>71698750</v>
      </c>
      <c r="M33" s="793"/>
      <c r="N33" s="809"/>
      <c r="O33" s="777"/>
      <c r="P33" s="818"/>
      <c r="Q33" s="759">
        <f>H33+L33</f>
        <v>71698750</v>
      </c>
    </row>
    <row r="34" spans="1:17" ht="12.75" customHeight="1" thickBot="1" x14ac:dyDescent="0.25">
      <c r="A34" s="797"/>
      <c r="B34" s="798"/>
      <c r="C34" s="799"/>
      <c r="D34" s="800"/>
      <c r="E34" s="801"/>
      <c r="F34" s="802"/>
      <c r="G34" s="803"/>
      <c r="H34" s="800"/>
      <c r="I34" s="803"/>
      <c r="J34" s="803"/>
      <c r="K34" s="803"/>
      <c r="L34" s="816"/>
      <c r="M34" s="808"/>
      <c r="N34" s="810"/>
      <c r="O34" s="817"/>
      <c r="P34" s="819"/>
      <c r="Q34" s="796"/>
    </row>
    <row r="35" spans="1:17" ht="12.75" customHeight="1" thickTop="1" x14ac:dyDescent="0.2"/>
    <row r="36" spans="1:17" ht="12.75" customHeight="1" x14ac:dyDescent="0.2"/>
    <row r="37" spans="1:17" customFormat="1" ht="15" x14ac:dyDescent="0.25">
      <c r="A37" s="298" t="s">
        <v>1140</v>
      </c>
      <c r="B37" s="298"/>
      <c r="C37" s="298"/>
      <c r="D37" s="298"/>
      <c r="E37" s="298"/>
      <c r="F37" s="299"/>
      <c r="G37" s="298"/>
      <c r="H37" s="298"/>
      <c r="I37" s="298"/>
      <c r="J37" s="298"/>
      <c r="K37" s="298"/>
      <c r="L37" s="298"/>
      <c r="M37" s="298"/>
      <c r="N37" s="298"/>
      <c r="O37" s="298"/>
      <c r="P37" s="298"/>
      <c r="Q37" s="298"/>
    </row>
    <row r="38" spans="1:17" customFormat="1" ht="15" x14ac:dyDescent="0.25">
      <c r="A38" s="300" t="s">
        <v>1177</v>
      </c>
      <c r="B38" s="301"/>
      <c r="C38" s="302"/>
      <c r="D38" s="302"/>
      <c r="E38" s="302"/>
      <c r="F38" s="303"/>
      <c r="G38" s="302"/>
      <c r="H38" s="302"/>
      <c r="I38" s="302"/>
      <c r="J38" s="302"/>
      <c r="K38" s="302"/>
      <c r="L38" s="302"/>
      <c r="M38" s="302"/>
      <c r="N38" s="302"/>
      <c r="O38" s="302"/>
      <c r="P38" s="302"/>
      <c r="Q38" s="304"/>
    </row>
    <row r="39" spans="1:17" customFormat="1" ht="15" x14ac:dyDescent="0.25">
      <c r="A39" s="305" t="s">
        <v>1141</v>
      </c>
      <c r="B39" s="297"/>
      <c r="C39" s="295"/>
      <c r="D39" s="295"/>
      <c r="E39" s="295"/>
      <c r="F39" s="296"/>
      <c r="G39" s="295"/>
      <c r="H39" s="295"/>
      <c r="I39" s="295"/>
      <c r="J39" s="295"/>
      <c r="K39" s="295"/>
      <c r="L39" s="295"/>
      <c r="M39" s="295"/>
      <c r="N39" s="295"/>
      <c r="O39" s="295"/>
      <c r="P39" s="295"/>
      <c r="Q39" s="306"/>
    </row>
    <row r="40" spans="1:17" customFormat="1" ht="15" x14ac:dyDescent="0.25">
      <c r="A40" s="305" t="s">
        <v>1142</v>
      </c>
      <c r="B40" s="297"/>
      <c r="C40" s="295"/>
      <c r="D40" s="295"/>
      <c r="E40" s="295"/>
      <c r="F40" s="296"/>
      <c r="G40" s="295"/>
      <c r="H40" s="295"/>
      <c r="I40" s="295"/>
      <c r="J40" s="295"/>
      <c r="K40" s="295"/>
      <c r="L40" s="295"/>
      <c r="M40" s="295"/>
      <c r="N40" s="295"/>
      <c r="O40" s="295"/>
      <c r="P40" s="295"/>
      <c r="Q40" s="306"/>
    </row>
    <row r="41" spans="1:17" customFormat="1" ht="15" x14ac:dyDescent="0.25">
      <c r="A41" s="305" t="s">
        <v>1178</v>
      </c>
      <c r="B41" s="297"/>
      <c r="C41" s="295"/>
      <c r="D41" s="295"/>
      <c r="E41" s="295"/>
      <c r="F41" s="296"/>
      <c r="G41" s="295"/>
      <c r="H41" s="295"/>
      <c r="I41" s="295"/>
      <c r="J41" s="295"/>
      <c r="K41" s="295"/>
      <c r="L41" s="295"/>
      <c r="M41" s="295"/>
      <c r="N41" s="295"/>
      <c r="O41" s="295"/>
      <c r="P41" s="295"/>
      <c r="Q41" s="306"/>
    </row>
    <row r="42" spans="1:17" customFormat="1" ht="15" x14ac:dyDescent="0.25">
      <c r="A42" s="305" t="s">
        <v>1143</v>
      </c>
      <c r="B42" s="297"/>
      <c r="C42" s="295"/>
      <c r="D42" s="295"/>
      <c r="E42" s="295"/>
      <c r="F42" s="296"/>
      <c r="G42" s="295"/>
      <c r="H42" s="295"/>
      <c r="I42" s="295"/>
      <c r="J42" s="295"/>
      <c r="K42" s="295"/>
      <c r="L42" s="295"/>
      <c r="M42" s="295"/>
      <c r="N42" s="295"/>
      <c r="O42" s="295"/>
      <c r="P42" s="295"/>
      <c r="Q42" s="306"/>
    </row>
    <row r="43" spans="1:17" customFormat="1" ht="15" x14ac:dyDescent="0.25">
      <c r="A43" s="305"/>
      <c r="B43" s="297"/>
      <c r="C43" s="295"/>
      <c r="D43" s="295"/>
      <c r="E43" s="295"/>
      <c r="F43" s="319" t="s">
        <v>1186</v>
      </c>
      <c r="G43" s="295"/>
      <c r="H43" s="295"/>
      <c r="I43" s="295"/>
      <c r="J43" s="295"/>
      <c r="K43" s="295"/>
      <c r="L43" s="295"/>
      <c r="M43" s="295"/>
      <c r="N43" s="295"/>
      <c r="O43" s="295"/>
      <c r="P43" s="295"/>
      <c r="Q43" s="306"/>
    </row>
    <row r="44" spans="1:17" customFormat="1" ht="15" x14ac:dyDescent="0.25">
      <c r="A44" s="828" t="s">
        <v>1179</v>
      </c>
      <c r="B44" s="829"/>
      <c r="C44" s="829"/>
      <c r="D44" s="829"/>
      <c r="E44" s="829"/>
      <c r="F44" s="830" t="s">
        <v>1187</v>
      </c>
      <c r="G44" s="829"/>
      <c r="H44" s="829"/>
      <c r="I44" s="829"/>
      <c r="J44" s="829"/>
      <c r="K44" s="829"/>
      <c r="L44" s="829"/>
      <c r="M44" s="829"/>
      <c r="N44" s="829"/>
      <c r="O44" s="829"/>
      <c r="P44" s="829"/>
      <c r="Q44" s="831"/>
    </row>
    <row r="45" spans="1:17" customFormat="1" ht="42" customHeight="1" x14ac:dyDescent="0.25">
      <c r="A45" s="828" t="s">
        <v>1183</v>
      </c>
      <c r="B45" s="829"/>
      <c r="C45" s="829"/>
      <c r="D45" s="829"/>
      <c r="E45" s="829"/>
      <c r="F45" s="830" t="s">
        <v>1190</v>
      </c>
      <c r="G45" s="829"/>
      <c r="H45" s="829"/>
      <c r="I45" s="829"/>
      <c r="J45" s="829"/>
      <c r="K45" s="829"/>
      <c r="L45" s="829"/>
      <c r="M45" s="829"/>
      <c r="N45" s="829"/>
      <c r="O45" s="829"/>
      <c r="P45" s="829"/>
      <c r="Q45" s="831"/>
    </row>
    <row r="46" spans="1:17" customFormat="1" ht="25.5" customHeight="1" x14ac:dyDescent="0.25">
      <c r="A46" s="828" t="s">
        <v>1180</v>
      </c>
      <c r="B46" s="829"/>
      <c r="C46" s="829"/>
      <c r="D46" s="829"/>
      <c r="E46" s="835"/>
      <c r="F46" s="830" t="s">
        <v>1188</v>
      </c>
      <c r="G46" s="829"/>
      <c r="H46" s="829"/>
      <c r="I46" s="829"/>
      <c r="J46" s="829"/>
      <c r="K46" s="829"/>
      <c r="L46" s="829"/>
      <c r="M46" s="829"/>
      <c r="N46" s="829"/>
      <c r="O46" s="829"/>
      <c r="P46" s="829"/>
      <c r="Q46" s="831"/>
    </row>
    <row r="47" spans="1:17" customFormat="1" ht="25.5" customHeight="1" x14ac:dyDescent="0.25">
      <c r="A47" s="828" t="s">
        <v>1181</v>
      </c>
      <c r="B47" s="829"/>
      <c r="C47" s="829"/>
      <c r="D47" s="829"/>
      <c r="E47" s="829"/>
      <c r="F47" s="832" t="s">
        <v>1189</v>
      </c>
      <c r="G47" s="833"/>
      <c r="H47" s="833"/>
      <c r="I47" s="833"/>
      <c r="J47" s="833"/>
      <c r="K47" s="833"/>
      <c r="L47" s="833"/>
      <c r="M47" s="833"/>
      <c r="N47" s="833"/>
      <c r="O47" s="833"/>
      <c r="P47" s="833"/>
      <c r="Q47" s="834"/>
    </row>
    <row r="48" spans="1:17" customFormat="1" ht="21" customHeight="1" x14ac:dyDescent="0.25">
      <c r="A48" s="828" t="s">
        <v>1182</v>
      </c>
      <c r="B48" s="829"/>
      <c r="C48" s="829"/>
      <c r="D48" s="829"/>
      <c r="E48" s="829"/>
      <c r="F48" s="832" t="s">
        <v>1144</v>
      </c>
      <c r="G48" s="833"/>
      <c r="H48" s="833"/>
      <c r="I48" s="833"/>
      <c r="J48" s="833"/>
      <c r="K48" s="833"/>
      <c r="L48" s="833"/>
      <c r="M48" s="833"/>
      <c r="N48" s="833"/>
      <c r="O48" s="833"/>
      <c r="P48" s="833"/>
      <c r="Q48" s="834"/>
    </row>
    <row r="49" spans="1:17" customFormat="1" ht="27" customHeight="1" x14ac:dyDescent="0.25">
      <c r="A49" s="828" t="s">
        <v>1195</v>
      </c>
      <c r="B49" s="829"/>
      <c r="C49" s="829"/>
      <c r="D49" s="829"/>
      <c r="E49" s="829"/>
      <c r="F49" s="832" t="s">
        <v>1191</v>
      </c>
      <c r="G49" s="833"/>
      <c r="H49" s="833"/>
      <c r="I49" s="833"/>
      <c r="J49" s="833"/>
      <c r="K49" s="833"/>
      <c r="L49" s="833"/>
      <c r="M49" s="833"/>
      <c r="N49" s="833"/>
      <c r="O49" s="833"/>
      <c r="P49" s="833"/>
      <c r="Q49" s="834"/>
    </row>
    <row r="50" spans="1:17" customFormat="1" ht="27" customHeight="1" x14ac:dyDescent="0.25">
      <c r="A50" s="828" t="s">
        <v>1184</v>
      </c>
      <c r="B50" s="829"/>
      <c r="C50" s="829"/>
      <c r="D50" s="829"/>
      <c r="E50" s="835"/>
      <c r="F50" s="830" t="s">
        <v>1192</v>
      </c>
      <c r="G50" s="829"/>
      <c r="H50" s="829"/>
      <c r="I50" s="829"/>
      <c r="J50" s="829"/>
      <c r="K50" s="829"/>
      <c r="L50" s="829"/>
      <c r="M50" s="829"/>
      <c r="N50" s="829"/>
      <c r="O50" s="829"/>
      <c r="P50" s="829"/>
      <c r="Q50" s="831"/>
    </row>
    <row r="51" spans="1:17" customFormat="1" ht="21.75" customHeight="1" x14ac:dyDescent="0.25">
      <c r="A51" s="828" t="s">
        <v>1185</v>
      </c>
      <c r="B51" s="829"/>
      <c r="C51" s="829"/>
      <c r="D51" s="829"/>
      <c r="E51" s="835"/>
      <c r="F51" s="836" t="s">
        <v>1196</v>
      </c>
      <c r="G51" s="837"/>
      <c r="H51" s="217"/>
      <c r="I51" s="217"/>
      <c r="J51" s="217"/>
      <c r="K51" s="217"/>
      <c r="L51" s="217"/>
      <c r="M51" s="217"/>
      <c r="N51" s="217"/>
      <c r="O51" s="217"/>
      <c r="P51" s="217"/>
      <c r="Q51" s="219"/>
    </row>
    <row r="52" spans="1:17" customFormat="1" ht="15" x14ac:dyDescent="0.25">
      <c r="A52" s="828"/>
      <c r="B52" s="829"/>
      <c r="C52" s="829"/>
      <c r="D52" s="829"/>
      <c r="E52" s="835"/>
      <c r="F52" s="830" t="s">
        <v>1197</v>
      </c>
      <c r="G52" s="829"/>
      <c r="H52" s="829"/>
      <c r="I52" s="829"/>
      <c r="J52" s="829"/>
      <c r="K52" s="829"/>
      <c r="L52" s="829"/>
      <c r="M52" s="829"/>
      <c r="N52" s="829"/>
      <c r="O52" s="829"/>
      <c r="P52" s="829"/>
      <c r="Q52" s="831"/>
    </row>
    <row r="53" spans="1:17" customFormat="1" ht="27.75" customHeight="1" x14ac:dyDescent="0.25">
      <c r="A53" s="828"/>
      <c r="B53" s="829"/>
      <c r="C53" s="829"/>
      <c r="D53" s="829"/>
      <c r="E53" s="835"/>
      <c r="F53" s="830" t="s">
        <v>1198</v>
      </c>
      <c r="G53" s="829"/>
      <c r="H53" s="829"/>
      <c r="I53" s="829"/>
      <c r="J53" s="829"/>
      <c r="K53" s="829"/>
      <c r="L53" s="829"/>
      <c r="M53" s="829"/>
      <c r="N53" s="829"/>
      <c r="O53" s="829"/>
      <c r="P53" s="829"/>
      <c r="Q53" s="831"/>
    </row>
    <row r="54" spans="1:17" customFormat="1" ht="28.5" customHeight="1" x14ac:dyDescent="0.25">
      <c r="A54" s="309"/>
      <c r="B54" s="310"/>
      <c r="C54" s="310"/>
      <c r="D54" s="310"/>
      <c r="E54" s="310"/>
      <c r="F54" s="830" t="s">
        <v>1199</v>
      </c>
      <c r="G54" s="829"/>
      <c r="H54" s="829"/>
      <c r="I54" s="829"/>
      <c r="J54" s="829"/>
      <c r="K54" s="829"/>
      <c r="L54" s="829"/>
      <c r="M54" s="829"/>
      <c r="N54" s="829"/>
      <c r="O54" s="829"/>
      <c r="P54" s="829"/>
      <c r="Q54" s="831"/>
    </row>
    <row r="55" spans="1:17" customFormat="1" ht="25.5" customHeight="1" x14ac:dyDescent="0.25">
      <c r="A55" s="309"/>
      <c r="B55" s="310"/>
      <c r="C55" s="310"/>
      <c r="D55" s="310"/>
      <c r="E55" s="310"/>
      <c r="F55" s="836" t="s">
        <v>1193</v>
      </c>
      <c r="G55" s="837"/>
      <c r="H55" s="310"/>
      <c r="I55" s="310"/>
      <c r="J55" s="310"/>
      <c r="K55" s="310"/>
      <c r="L55" s="310"/>
      <c r="M55" s="310"/>
      <c r="N55" s="310"/>
      <c r="O55" s="310"/>
      <c r="P55" s="310"/>
      <c r="Q55" s="311"/>
    </row>
    <row r="56" spans="1:17" customFormat="1" ht="15" x14ac:dyDescent="0.25">
      <c r="A56" s="307"/>
      <c r="B56" s="308"/>
      <c r="C56" s="308"/>
      <c r="D56" s="308"/>
      <c r="E56" s="308"/>
      <c r="F56" s="838" t="s">
        <v>1194</v>
      </c>
      <c r="G56" s="839"/>
      <c r="H56" s="839"/>
      <c r="I56" s="839"/>
      <c r="J56" s="839"/>
      <c r="K56" s="839"/>
      <c r="L56" s="839"/>
      <c r="M56" s="839"/>
      <c r="N56" s="839"/>
      <c r="O56" s="839"/>
      <c r="P56" s="839"/>
      <c r="Q56" s="840"/>
    </row>
  </sheetData>
  <sheetProtection password="E047" sheet="1" objects="1" scenarios="1" selectLockedCells="1"/>
  <protectedRanges>
    <protectedRange sqref="H15:P15" name="Rango10"/>
    <protectedRange sqref="C33:D34" name="Rango25"/>
    <protectedRange sqref="H33:P34" name="Rango23"/>
    <protectedRange sqref="H28:P29" name="Rango21"/>
    <protectedRange sqref="H26:L26 P26" name="Rango20"/>
    <protectedRange sqref="H24:M24 O24:P24" name="Rango19"/>
    <protectedRange sqref="H24:M24 O24:P24" name="Rango2"/>
  </protectedRanges>
  <mergeCells count="205">
    <mergeCell ref="F53:Q53"/>
    <mergeCell ref="F55:G55"/>
    <mergeCell ref="F51:G51"/>
    <mergeCell ref="A53:E53"/>
    <mergeCell ref="F54:Q54"/>
    <mergeCell ref="A50:E50"/>
    <mergeCell ref="F50:Q50"/>
    <mergeCell ref="A49:E49"/>
    <mergeCell ref="F56:Q56"/>
    <mergeCell ref="A52:E52"/>
    <mergeCell ref="A51:E51"/>
    <mergeCell ref="F52:Q52"/>
    <mergeCell ref="A44:E44"/>
    <mergeCell ref="F44:Q44"/>
    <mergeCell ref="A45:E45"/>
    <mergeCell ref="F45:Q45"/>
    <mergeCell ref="A48:E48"/>
    <mergeCell ref="F47:Q47"/>
    <mergeCell ref="A47:E47"/>
    <mergeCell ref="F49:Q49"/>
    <mergeCell ref="A46:E46"/>
    <mergeCell ref="F46:Q46"/>
    <mergeCell ref="F48:Q48"/>
    <mergeCell ref="O33:O34"/>
    <mergeCell ref="P33:P34"/>
    <mergeCell ref="P31:P32"/>
    <mergeCell ref="P27:P28"/>
    <mergeCell ref="N19:N20"/>
    <mergeCell ref="N17:N18"/>
    <mergeCell ref="N15:N16"/>
    <mergeCell ref="O15:O16"/>
    <mergeCell ref="O21:O22"/>
    <mergeCell ref="O23:O24"/>
    <mergeCell ref="P25:P26"/>
    <mergeCell ref="P23:P24"/>
    <mergeCell ref="P21:P22"/>
    <mergeCell ref="P19:P20"/>
    <mergeCell ref="P17:P18"/>
    <mergeCell ref="P15:P16"/>
    <mergeCell ref="O27:O28"/>
    <mergeCell ref="O29:O30"/>
    <mergeCell ref="O31:O32"/>
    <mergeCell ref="J33:J34"/>
    <mergeCell ref="J29:J30"/>
    <mergeCell ref="J27:J28"/>
    <mergeCell ref="J21:J22"/>
    <mergeCell ref="J19:J20"/>
    <mergeCell ref="M31:M32"/>
    <mergeCell ref="M33:M34"/>
    <mergeCell ref="N33:N34"/>
    <mergeCell ref="N31:N32"/>
    <mergeCell ref="N29:N30"/>
    <mergeCell ref="N25:N26"/>
    <mergeCell ref="L21:L22"/>
    <mergeCell ref="L19:L20"/>
    <mergeCell ref="M21:M22"/>
    <mergeCell ref="M23:M24"/>
    <mergeCell ref="M27:M28"/>
    <mergeCell ref="L33:L34"/>
    <mergeCell ref="I19:I20"/>
    <mergeCell ref="I21:I22"/>
    <mergeCell ref="J15:J16"/>
    <mergeCell ref="K17:K18"/>
    <mergeCell ref="G15:G16"/>
    <mergeCell ref="H15:H16"/>
    <mergeCell ref="I15:I16"/>
    <mergeCell ref="K15:K16"/>
    <mergeCell ref="L15:L16"/>
    <mergeCell ref="K19:K20"/>
    <mergeCell ref="K21:K22"/>
    <mergeCell ref="Q33:Q34"/>
    <mergeCell ref="Q31:Q32"/>
    <mergeCell ref="A33:A34"/>
    <mergeCell ref="B33:B34"/>
    <mergeCell ref="C33:C34"/>
    <mergeCell ref="D33:D34"/>
    <mergeCell ref="E33:E34"/>
    <mergeCell ref="F33:F34"/>
    <mergeCell ref="G33:G34"/>
    <mergeCell ref="H33:H34"/>
    <mergeCell ref="I33:I34"/>
    <mergeCell ref="G31:G32"/>
    <mergeCell ref="H31:H32"/>
    <mergeCell ref="I31:I32"/>
    <mergeCell ref="J31:J32"/>
    <mergeCell ref="K31:K32"/>
    <mergeCell ref="L31:L32"/>
    <mergeCell ref="A31:A32"/>
    <mergeCell ref="B31:B32"/>
    <mergeCell ref="C31:C32"/>
    <mergeCell ref="D31:D32"/>
    <mergeCell ref="E31:E32"/>
    <mergeCell ref="F31:F32"/>
    <mergeCell ref="K33:K34"/>
    <mergeCell ref="G29:G30"/>
    <mergeCell ref="H29:H30"/>
    <mergeCell ref="I29:I30"/>
    <mergeCell ref="L29:L30"/>
    <mergeCell ref="P29:P30"/>
    <mergeCell ref="Q29:Q30"/>
    <mergeCell ref="M29:M30"/>
    <mergeCell ref="I27:I28"/>
    <mergeCell ref="L27:L28"/>
    <mergeCell ref="N27:N28"/>
    <mergeCell ref="Q27:Q28"/>
    <mergeCell ref="K27:K28"/>
    <mergeCell ref="K29:K30"/>
    <mergeCell ref="A29:A30"/>
    <mergeCell ref="B29:B30"/>
    <mergeCell ref="C29:C30"/>
    <mergeCell ref="D29:D30"/>
    <mergeCell ref="E29:E30"/>
    <mergeCell ref="F29:F30"/>
    <mergeCell ref="O25:O26"/>
    <mergeCell ref="Q25:Q26"/>
    <mergeCell ref="A27:A28"/>
    <mergeCell ref="B27:B28"/>
    <mergeCell ref="C27:C28"/>
    <mergeCell ref="D27:D28"/>
    <mergeCell ref="E27:E28"/>
    <mergeCell ref="F27:F28"/>
    <mergeCell ref="G27:G28"/>
    <mergeCell ref="H27:H28"/>
    <mergeCell ref="G25:G26"/>
    <mergeCell ref="H25:H26"/>
    <mergeCell ref="I25:I26"/>
    <mergeCell ref="J25:J26"/>
    <mergeCell ref="L25:L26"/>
    <mergeCell ref="M25:M26"/>
    <mergeCell ref="A25:A26"/>
    <mergeCell ref="B25:B26"/>
    <mergeCell ref="C25:C26"/>
    <mergeCell ref="D25:D26"/>
    <mergeCell ref="E25:E26"/>
    <mergeCell ref="F25:F26"/>
    <mergeCell ref="I23:I24"/>
    <mergeCell ref="J23:J24"/>
    <mergeCell ref="K23:K24"/>
    <mergeCell ref="L23:L24"/>
    <mergeCell ref="N23:N24"/>
    <mergeCell ref="K25:K26"/>
    <mergeCell ref="Q23:Q24"/>
    <mergeCell ref="N21:N22"/>
    <mergeCell ref="Q21:Q22"/>
    <mergeCell ref="A23:A24"/>
    <mergeCell ref="B23:B24"/>
    <mergeCell ref="C23:C24"/>
    <mergeCell ref="D23:D24"/>
    <mergeCell ref="E23:E24"/>
    <mergeCell ref="F23:F24"/>
    <mergeCell ref="G23:G24"/>
    <mergeCell ref="H23:H24"/>
    <mergeCell ref="A21:A22"/>
    <mergeCell ref="B21:B22"/>
    <mergeCell ref="C21:C22"/>
    <mergeCell ref="D21:D22"/>
    <mergeCell ref="E21:E22"/>
    <mergeCell ref="G21:G22"/>
    <mergeCell ref="H21:H22"/>
    <mergeCell ref="F21:F22"/>
    <mergeCell ref="Q17:Q18"/>
    <mergeCell ref="A19:A20"/>
    <mergeCell ref="B19:B20"/>
    <mergeCell ref="C19:C20"/>
    <mergeCell ref="D19:D20"/>
    <mergeCell ref="E19:E20"/>
    <mergeCell ref="G19:G20"/>
    <mergeCell ref="M19:M20"/>
    <mergeCell ref="O19:O20"/>
    <mergeCell ref="Q19:Q20"/>
    <mergeCell ref="G17:G18"/>
    <mergeCell ref="H17:H18"/>
    <mergeCell ref="I17:I18"/>
    <mergeCell ref="L17:L18"/>
    <mergeCell ref="M17:M18"/>
    <mergeCell ref="O17:O18"/>
    <mergeCell ref="A17:A18"/>
    <mergeCell ref="B17:B18"/>
    <mergeCell ref="C17:C18"/>
    <mergeCell ref="D17:D18"/>
    <mergeCell ref="E17:E18"/>
    <mergeCell ref="F17:F18"/>
    <mergeCell ref="J17:J18"/>
    <mergeCell ref="F19:F20"/>
    <mergeCell ref="A1:Q1"/>
    <mergeCell ref="A2:Q2"/>
    <mergeCell ref="A3:Q3"/>
    <mergeCell ref="Q15:Q16"/>
    <mergeCell ref="F10:Q10"/>
    <mergeCell ref="C11:E11"/>
    <mergeCell ref="F11:L11"/>
    <mergeCell ref="M11:O11"/>
    <mergeCell ref="A15:A16"/>
    <mergeCell ref="B15:B16"/>
    <mergeCell ref="C15:C16"/>
    <mergeCell ref="D15:D16"/>
    <mergeCell ref="E15:E16"/>
    <mergeCell ref="F15:F16"/>
    <mergeCell ref="A10:E10"/>
    <mergeCell ref="D5:O5"/>
    <mergeCell ref="D6:O6"/>
    <mergeCell ref="C8:K8"/>
    <mergeCell ref="B5:C5"/>
    <mergeCell ref="B6:C6"/>
    <mergeCell ref="M15:M16"/>
  </mergeCells>
  <conditionalFormatting sqref="A15:A34">
    <cfRule type="cellIs" dxfId="0" priority="1" operator="between">
      <formula>1</formula>
      <formula>9</formula>
    </cfRule>
  </conditionalFormatting>
  <printOptions gridLinesSet="0"/>
  <pageMargins left="0.59055118110236227" right="0.39370078740157483" top="1.1811023622047245" bottom="0.39370078740157483" header="0.55118110236220474" footer="0.51181102362204722"/>
  <pageSetup scale="45" orientation="landscape" horizontalDpi="300" verticalDpi="300" r:id="rId1"/>
  <headerFooter alignWithMargins="0"/>
  <ignoredErrors>
    <ignoredError sqref="E14 E17 N14" formula="1"/>
  </ignoredError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DESPLEGABLES!$A$2:$A$197</xm:f>
          </x14:formula1>
          <xm:sqref>D5:O5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K208"/>
  <sheetViews>
    <sheetView workbookViewId="0">
      <selection activeCell="B201" sqref="B201"/>
    </sheetView>
  </sheetViews>
  <sheetFormatPr baseColWidth="10" defaultRowHeight="15" x14ac:dyDescent="0.25"/>
  <cols>
    <col min="1" max="1" width="6.28515625" customWidth="1"/>
    <col min="2" max="2" width="88" customWidth="1"/>
    <col min="3" max="3" width="3.140625" customWidth="1"/>
    <col min="4" max="4" width="70.42578125" customWidth="1"/>
    <col min="5" max="5" width="4.7109375" bestFit="1" customWidth="1"/>
    <col min="6" max="6" width="3.140625" customWidth="1"/>
    <col min="7" max="7" width="30.140625" customWidth="1"/>
    <col min="8" max="8" width="4" style="103" customWidth="1"/>
    <col min="9" max="9" width="3.140625" customWidth="1"/>
    <col min="10" max="10" width="40.85546875" bestFit="1" customWidth="1"/>
    <col min="11" max="11" width="4.140625" style="99" bestFit="1" customWidth="1"/>
    <col min="12" max="12" width="3.140625" customWidth="1"/>
    <col min="13" max="13" width="48.85546875" bestFit="1" customWidth="1"/>
    <col min="14" max="14" width="4.140625" style="99" bestFit="1" customWidth="1"/>
    <col min="15" max="15" width="3.140625" customWidth="1"/>
    <col min="16" max="16" width="64.7109375" bestFit="1" customWidth="1"/>
    <col min="17" max="17" width="4.140625" style="99" bestFit="1" customWidth="1"/>
    <col min="18" max="18" width="3.140625" customWidth="1"/>
    <col min="19" max="19" width="51.42578125" customWidth="1"/>
    <col min="20" max="20" width="4.140625" style="103" bestFit="1" customWidth="1"/>
    <col min="21" max="21" width="3.140625" customWidth="1"/>
    <col min="22" max="22" width="70.42578125" customWidth="1"/>
    <col min="23" max="23" width="3.7109375" style="103" customWidth="1"/>
    <col min="24" max="24" width="3.140625" customWidth="1"/>
    <col min="25" max="25" width="62.140625" bestFit="1" customWidth="1"/>
    <col min="26" max="26" width="4.140625" style="99" bestFit="1" customWidth="1"/>
    <col min="27" max="27" width="3.140625" customWidth="1"/>
    <col min="28" max="28" width="77.28515625" bestFit="1" customWidth="1"/>
    <col min="29" max="29" width="4.140625" style="103" bestFit="1" customWidth="1"/>
    <col min="30" max="30" width="3.140625" customWidth="1"/>
    <col min="31" max="31" width="87" bestFit="1" customWidth="1"/>
    <col min="32" max="32" width="4.140625" style="99" bestFit="1" customWidth="1"/>
    <col min="33" max="33" width="3.140625" customWidth="1"/>
    <col min="34" max="34" width="54.85546875" bestFit="1" customWidth="1"/>
    <col min="35" max="35" width="4.140625" style="99" bestFit="1" customWidth="1"/>
    <col min="36" max="36" width="3.140625" customWidth="1"/>
    <col min="37" max="37" width="58" customWidth="1"/>
  </cols>
  <sheetData>
    <row r="1" spans="1:37" ht="15" customHeight="1" x14ac:dyDescent="0.25">
      <c r="A1" s="71" t="s">
        <v>141</v>
      </c>
      <c r="B1" s="72" t="s">
        <v>142</v>
      </c>
      <c r="D1" s="80"/>
      <c r="E1" s="82" t="s">
        <v>851</v>
      </c>
      <c r="F1" s="5"/>
      <c r="G1" s="73" t="s">
        <v>815</v>
      </c>
      <c r="H1" s="98" t="s">
        <v>686</v>
      </c>
      <c r="I1" s="5"/>
      <c r="J1" s="73" t="s">
        <v>761</v>
      </c>
      <c r="K1" s="73" t="s">
        <v>448</v>
      </c>
      <c r="L1" s="73"/>
      <c r="M1" s="73" t="s">
        <v>762</v>
      </c>
      <c r="N1" s="73" t="s">
        <v>448</v>
      </c>
      <c r="O1" s="73"/>
      <c r="P1" s="73" t="s">
        <v>697</v>
      </c>
      <c r="Q1" s="73" t="s">
        <v>448</v>
      </c>
      <c r="R1" s="73"/>
      <c r="S1" s="73" t="s">
        <v>698</v>
      </c>
      <c r="T1" s="98" t="s">
        <v>448</v>
      </c>
      <c r="V1" s="80" t="s">
        <v>900</v>
      </c>
      <c r="W1" s="98" t="s">
        <v>448</v>
      </c>
      <c r="Y1" s="73" t="s">
        <v>818</v>
      </c>
      <c r="Z1" s="73" t="s">
        <v>448</v>
      </c>
      <c r="AA1" s="73"/>
      <c r="AB1" s="73" t="s">
        <v>819</v>
      </c>
      <c r="AC1" s="98" t="s">
        <v>448</v>
      </c>
      <c r="AD1" s="73"/>
      <c r="AE1" s="73" t="s">
        <v>825</v>
      </c>
      <c r="AF1" s="73" t="s">
        <v>448</v>
      </c>
      <c r="AG1" s="73"/>
      <c r="AH1" s="73" t="s">
        <v>826</v>
      </c>
      <c r="AI1" s="73" t="s">
        <v>448</v>
      </c>
      <c r="AK1" s="73" t="s">
        <v>843</v>
      </c>
    </row>
    <row r="2" spans="1:37" x14ac:dyDescent="0.25">
      <c r="A2" s="63" t="s">
        <v>257</v>
      </c>
      <c r="B2" s="63" t="s">
        <v>505</v>
      </c>
      <c r="D2" s="63" t="s">
        <v>458</v>
      </c>
      <c r="E2" s="97">
        <v>602</v>
      </c>
      <c r="G2" s="63" t="s">
        <v>687</v>
      </c>
      <c r="H2" s="105">
        <v>10</v>
      </c>
      <c r="J2" s="63" t="s">
        <v>763</v>
      </c>
      <c r="K2" s="96" t="s">
        <v>702</v>
      </c>
      <c r="L2" s="70"/>
      <c r="M2" s="63" t="s">
        <v>763</v>
      </c>
      <c r="N2" s="96" t="s">
        <v>702</v>
      </c>
      <c r="O2" s="70"/>
      <c r="P2" s="63" t="s">
        <v>699</v>
      </c>
      <c r="Q2" s="96" t="s">
        <v>702</v>
      </c>
      <c r="R2" s="70"/>
      <c r="S2" s="63" t="s">
        <v>447</v>
      </c>
      <c r="T2" s="101" t="s">
        <v>707</v>
      </c>
      <c r="V2" s="63" t="s">
        <v>764</v>
      </c>
      <c r="W2" s="105" t="s">
        <v>702</v>
      </c>
      <c r="Y2" s="63" t="s">
        <v>821</v>
      </c>
      <c r="Z2" s="96" t="s">
        <v>702</v>
      </c>
      <c r="AA2" s="70"/>
      <c r="AB2" s="63" t="s">
        <v>820</v>
      </c>
      <c r="AC2" s="105" t="s">
        <v>707</v>
      </c>
      <c r="AD2" s="70"/>
      <c r="AE2" s="63" t="s">
        <v>15</v>
      </c>
      <c r="AF2" s="96" t="s">
        <v>702</v>
      </c>
      <c r="AG2" s="70"/>
      <c r="AH2" s="63" t="s">
        <v>15</v>
      </c>
      <c r="AI2" s="96" t="s">
        <v>702</v>
      </c>
      <c r="AK2" s="63" t="s">
        <v>32</v>
      </c>
    </row>
    <row r="3" spans="1:37" x14ac:dyDescent="0.25">
      <c r="A3" s="63" t="s">
        <v>258</v>
      </c>
      <c r="B3" s="63" t="s">
        <v>506</v>
      </c>
      <c r="D3" s="63" t="s">
        <v>459</v>
      </c>
      <c r="E3" s="97">
        <v>603</v>
      </c>
      <c r="G3" s="63" t="s">
        <v>816</v>
      </c>
      <c r="H3" s="105">
        <v>11</v>
      </c>
      <c r="J3" s="63" t="s">
        <v>833</v>
      </c>
      <c r="K3" s="96" t="s">
        <v>703</v>
      </c>
      <c r="L3" s="70"/>
      <c r="M3" s="63" t="s">
        <v>833</v>
      </c>
      <c r="N3" s="96" t="s">
        <v>703</v>
      </c>
      <c r="O3" s="70"/>
      <c r="P3" s="63" t="s">
        <v>700</v>
      </c>
      <c r="Q3" s="96" t="s">
        <v>703</v>
      </c>
      <c r="R3" s="70"/>
      <c r="S3" s="63" t="s">
        <v>705</v>
      </c>
      <c r="T3" s="101" t="s">
        <v>708</v>
      </c>
      <c r="V3" s="63" t="s">
        <v>765</v>
      </c>
      <c r="W3" s="105" t="s">
        <v>703</v>
      </c>
      <c r="Y3" s="63" t="s">
        <v>822</v>
      </c>
      <c r="Z3" s="96" t="s">
        <v>703</v>
      </c>
      <c r="AA3" s="70"/>
      <c r="AB3" s="63"/>
      <c r="AC3" s="105"/>
      <c r="AD3" s="70"/>
      <c r="AE3" s="63" t="s">
        <v>89</v>
      </c>
      <c r="AF3" s="96" t="s">
        <v>703</v>
      </c>
      <c r="AG3" s="70"/>
      <c r="AH3" s="63" t="s">
        <v>89</v>
      </c>
      <c r="AI3" s="96" t="s">
        <v>703</v>
      </c>
      <c r="AK3" s="63" t="s">
        <v>33</v>
      </c>
    </row>
    <row r="4" spans="1:37" x14ac:dyDescent="0.25">
      <c r="A4" s="63" t="s">
        <v>259</v>
      </c>
      <c r="B4" s="63" t="s">
        <v>507</v>
      </c>
      <c r="D4" s="63" t="s">
        <v>460</v>
      </c>
      <c r="E4" s="97">
        <v>609</v>
      </c>
      <c r="G4" s="63" t="s">
        <v>817</v>
      </c>
      <c r="H4" s="105">
        <v>12</v>
      </c>
      <c r="J4" s="63" t="s">
        <v>691</v>
      </c>
      <c r="K4" s="96" t="s">
        <v>704</v>
      </c>
      <c r="L4" s="70"/>
      <c r="O4" s="70"/>
      <c r="P4" s="63" t="s">
        <v>701</v>
      </c>
      <c r="Q4" s="96" t="s">
        <v>704</v>
      </c>
      <c r="R4" s="70"/>
      <c r="S4" s="63" t="s">
        <v>706</v>
      </c>
      <c r="T4" s="101" t="s">
        <v>709</v>
      </c>
      <c r="V4" s="63" t="s">
        <v>766</v>
      </c>
      <c r="W4" s="105" t="s">
        <v>704</v>
      </c>
      <c r="Y4" s="63" t="s">
        <v>823</v>
      </c>
      <c r="Z4" s="96" t="s">
        <v>704</v>
      </c>
      <c r="AA4" s="70"/>
      <c r="AD4" s="70"/>
      <c r="AE4" s="63" t="s">
        <v>828</v>
      </c>
      <c r="AF4" s="96" t="s">
        <v>707</v>
      </c>
      <c r="AG4" s="70"/>
      <c r="AH4" s="63" t="s">
        <v>827</v>
      </c>
      <c r="AI4" s="96" t="s">
        <v>704</v>
      </c>
      <c r="AK4" s="63" t="s">
        <v>34</v>
      </c>
    </row>
    <row r="5" spans="1:37" x14ac:dyDescent="0.25">
      <c r="A5" s="63" t="s">
        <v>260</v>
      </c>
      <c r="B5" s="63" t="s">
        <v>508</v>
      </c>
      <c r="D5" s="63" t="s">
        <v>461</v>
      </c>
      <c r="E5" s="97">
        <v>6010</v>
      </c>
      <c r="G5" s="63" t="s">
        <v>688</v>
      </c>
      <c r="H5" s="105">
        <v>13</v>
      </c>
      <c r="P5" s="63" t="s">
        <v>710</v>
      </c>
      <c r="Q5" s="96" t="s">
        <v>711</v>
      </c>
      <c r="S5" s="63" t="s">
        <v>712</v>
      </c>
      <c r="T5" s="101" t="s">
        <v>715</v>
      </c>
      <c r="V5" s="63" t="s">
        <v>767</v>
      </c>
      <c r="W5" s="105" t="s">
        <v>707</v>
      </c>
      <c r="Y5" s="63" t="s">
        <v>824</v>
      </c>
      <c r="Z5" s="96" t="s">
        <v>708</v>
      </c>
      <c r="AE5" s="63" t="s">
        <v>829</v>
      </c>
      <c r="AF5" s="96" t="s">
        <v>708</v>
      </c>
      <c r="AH5" s="63" t="s">
        <v>828</v>
      </c>
      <c r="AI5" s="96" t="s">
        <v>707</v>
      </c>
      <c r="AK5" s="63" t="s">
        <v>35</v>
      </c>
    </row>
    <row r="6" spans="1:37" x14ac:dyDescent="0.25">
      <c r="A6" s="63" t="s">
        <v>261</v>
      </c>
      <c r="B6" s="63" t="s">
        <v>509</v>
      </c>
      <c r="D6" s="63" t="s">
        <v>462</v>
      </c>
      <c r="E6" s="97">
        <v>6013</v>
      </c>
      <c r="G6" s="63" t="s">
        <v>814</v>
      </c>
      <c r="H6" s="106">
        <v>15</v>
      </c>
      <c r="J6" s="73" t="s">
        <v>754</v>
      </c>
      <c r="K6" s="73" t="s">
        <v>448</v>
      </c>
      <c r="L6" s="73"/>
      <c r="M6" s="73" t="s">
        <v>755</v>
      </c>
      <c r="N6" s="73" t="s">
        <v>448</v>
      </c>
      <c r="P6" s="63" t="s">
        <v>721</v>
      </c>
      <c r="Q6" s="96">
        <v>13</v>
      </c>
      <c r="S6" s="63" t="s">
        <v>713</v>
      </c>
      <c r="T6" s="101" t="s">
        <v>716</v>
      </c>
      <c r="V6" s="63" t="s">
        <v>768</v>
      </c>
      <c r="W6" s="105" t="s">
        <v>708</v>
      </c>
      <c r="Z6" s="73"/>
      <c r="AA6" s="73"/>
      <c r="AB6" s="73"/>
      <c r="AC6" s="98"/>
      <c r="AE6" s="63" t="s">
        <v>830</v>
      </c>
      <c r="AF6" s="96" t="s">
        <v>711</v>
      </c>
      <c r="AG6" s="73"/>
      <c r="AH6" s="63" t="s">
        <v>829</v>
      </c>
      <c r="AI6" s="96" t="s">
        <v>708</v>
      </c>
      <c r="AK6" s="63" t="s">
        <v>36</v>
      </c>
    </row>
    <row r="7" spans="1:37" x14ac:dyDescent="0.25">
      <c r="A7" s="63" t="s">
        <v>262</v>
      </c>
      <c r="B7" s="63" t="s">
        <v>510</v>
      </c>
      <c r="D7" s="63" t="s">
        <v>463</v>
      </c>
      <c r="E7" s="97">
        <v>6014</v>
      </c>
      <c r="J7" s="63" t="s">
        <v>253</v>
      </c>
      <c r="K7" s="96" t="s">
        <v>702</v>
      </c>
      <c r="L7" s="70"/>
      <c r="M7" s="63" t="s">
        <v>756</v>
      </c>
      <c r="N7" s="96" t="s">
        <v>707</v>
      </c>
      <c r="P7" s="63" t="s">
        <v>722</v>
      </c>
      <c r="Q7" s="96">
        <v>14</v>
      </c>
      <c r="S7" s="63" t="s">
        <v>714</v>
      </c>
      <c r="T7" s="101" t="s">
        <v>717</v>
      </c>
      <c r="V7" s="63" t="s">
        <v>769</v>
      </c>
      <c r="W7" s="105" t="s">
        <v>709</v>
      </c>
      <c r="Y7" s="63"/>
      <c r="Z7" s="96"/>
      <c r="AA7" s="70"/>
      <c r="AB7" s="63"/>
      <c r="AC7" s="105"/>
      <c r="AE7" s="63" t="s">
        <v>832</v>
      </c>
      <c r="AF7" s="96" t="s">
        <v>716</v>
      </c>
      <c r="AG7" s="70"/>
      <c r="AH7" s="63" t="s">
        <v>696</v>
      </c>
      <c r="AI7" s="96" t="s">
        <v>709</v>
      </c>
      <c r="AK7" s="63" t="s">
        <v>37</v>
      </c>
    </row>
    <row r="8" spans="1:37" x14ac:dyDescent="0.25">
      <c r="A8" s="63" t="s">
        <v>444</v>
      </c>
      <c r="B8" s="63" t="s">
        <v>511</v>
      </c>
      <c r="D8" s="63" t="s">
        <v>464</v>
      </c>
      <c r="E8" s="97">
        <v>6015</v>
      </c>
      <c r="J8" s="63" t="s">
        <v>252</v>
      </c>
      <c r="K8" s="96" t="s">
        <v>703</v>
      </c>
      <c r="L8" s="70"/>
      <c r="M8" s="222" t="s">
        <v>757</v>
      </c>
      <c r="N8" s="223" t="s">
        <v>708</v>
      </c>
      <c r="P8" s="63" t="s">
        <v>723</v>
      </c>
      <c r="Q8" s="96">
        <v>15</v>
      </c>
      <c r="S8" s="63" t="s">
        <v>718</v>
      </c>
      <c r="T8" s="101" t="s">
        <v>719</v>
      </c>
      <c r="V8" s="63" t="s">
        <v>770</v>
      </c>
      <c r="W8" s="105" t="s">
        <v>711</v>
      </c>
      <c r="Y8" s="208" t="s">
        <v>947</v>
      </c>
      <c r="Z8" s="96"/>
      <c r="AA8" s="70"/>
      <c r="AB8" s="63"/>
      <c r="AC8" s="105"/>
      <c r="AE8" s="63"/>
      <c r="AF8" s="96"/>
      <c r="AG8" s="70"/>
      <c r="AH8" s="63" t="s">
        <v>831</v>
      </c>
      <c r="AI8" s="96" t="s">
        <v>715</v>
      </c>
      <c r="AK8" s="63" t="s">
        <v>38</v>
      </c>
    </row>
    <row r="9" spans="1:37" x14ac:dyDescent="0.25">
      <c r="A9" s="63" t="s">
        <v>512</v>
      </c>
      <c r="B9" s="63" t="s">
        <v>513</v>
      </c>
      <c r="D9" s="63" t="s">
        <v>465</v>
      </c>
      <c r="E9" s="97">
        <v>6017</v>
      </c>
      <c r="J9" s="63" t="s">
        <v>251</v>
      </c>
      <c r="K9" s="96" t="s">
        <v>704</v>
      </c>
      <c r="L9" s="70"/>
      <c r="M9" s="63"/>
      <c r="N9" s="96"/>
      <c r="P9" s="63" t="s">
        <v>724</v>
      </c>
      <c r="Q9" s="96">
        <v>16</v>
      </c>
      <c r="S9" s="63" t="s">
        <v>730</v>
      </c>
      <c r="T9" s="102">
        <v>23</v>
      </c>
      <c r="V9" s="63" t="s">
        <v>771</v>
      </c>
      <c r="W9" s="105" t="s">
        <v>715</v>
      </c>
      <c r="Y9" s="63"/>
      <c r="Z9" s="96"/>
      <c r="AA9" s="70"/>
      <c r="AB9" s="63"/>
      <c r="AC9" s="105"/>
      <c r="AF9" s="96"/>
      <c r="AG9" s="70"/>
      <c r="AH9" s="63" t="s">
        <v>832</v>
      </c>
      <c r="AI9" s="96" t="s">
        <v>716</v>
      </c>
      <c r="AK9" s="63" t="s">
        <v>39</v>
      </c>
    </row>
    <row r="10" spans="1:37" x14ac:dyDescent="0.25">
      <c r="A10" s="63" t="s">
        <v>263</v>
      </c>
      <c r="B10" s="63" t="s">
        <v>514</v>
      </c>
      <c r="D10" s="63" t="s">
        <v>497</v>
      </c>
      <c r="E10" s="97">
        <v>6018</v>
      </c>
      <c r="J10" s="63"/>
      <c r="K10" s="96"/>
      <c r="L10" s="70"/>
      <c r="P10" s="63" t="s">
        <v>725</v>
      </c>
      <c r="Q10" s="96">
        <v>17</v>
      </c>
      <c r="S10" s="63" t="s">
        <v>740</v>
      </c>
      <c r="T10" s="102">
        <v>33</v>
      </c>
      <c r="V10" s="63" t="s">
        <v>772</v>
      </c>
      <c r="W10" s="105" t="s">
        <v>716</v>
      </c>
      <c r="Y10" s="73" t="s">
        <v>761</v>
      </c>
      <c r="Z10" s="96"/>
      <c r="AA10" s="70"/>
      <c r="AB10" s="80" t="s">
        <v>900</v>
      </c>
      <c r="AE10" s="73" t="s">
        <v>815</v>
      </c>
      <c r="AF10" s="96"/>
      <c r="AG10" s="70"/>
      <c r="AK10" s="63" t="s">
        <v>40</v>
      </c>
    </row>
    <row r="11" spans="1:37" ht="15" customHeight="1" x14ac:dyDescent="0.25">
      <c r="A11" s="63" t="s">
        <v>264</v>
      </c>
      <c r="B11" s="63" t="s">
        <v>515</v>
      </c>
      <c r="D11" s="63" t="s">
        <v>466</v>
      </c>
      <c r="E11" s="97">
        <v>6019</v>
      </c>
      <c r="P11" s="63" t="s">
        <v>726</v>
      </c>
      <c r="Q11" s="96">
        <v>18</v>
      </c>
      <c r="S11" s="63" t="s">
        <v>741</v>
      </c>
      <c r="T11" s="102">
        <v>34</v>
      </c>
      <c r="V11" s="63" t="s">
        <v>773</v>
      </c>
      <c r="W11" s="105" t="s">
        <v>717</v>
      </c>
      <c r="Y11" s="63" t="s">
        <v>941</v>
      </c>
      <c r="AB11" s="63" t="s">
        <v>960</v>
      </c>
      <c r="AE11" s="63" t="s">
        <v>1037</v>
      </c>
      <c r="AK11" s="63" t="s">
        <v>41</v>
      </c>
    </row>
    <row r="12" spans="1:37" ht="15" customHeight="1" x14ac:dyDescent="0.25">
      <c r="A12" s="63" t="s">
        <v>265</v>
      </c>
      <c r="B12" s="63" t="s">
        <v>516</v>
      </c>
      <c r="D12" s="63" t="s">
        <v>467</v>
      </c>
      <c r="E12" s="97">
        <v>6021</v>
      </c>
      <c r="J12" s="73"/>
      <c r="K12" s="73"/>
      <c r="L12" s="73"/>
      <c r="M12" s="73" t="s">
        <v>758</v>
      </c>
      <c r="N12" s="73" t="s">
        <v>448</v>
      </c>
      <c r="P12" s="63" t="s">
        <v>727</v>
      </c>
      <c r="Q12" s="96">
        <v>19</v>
      </c>
      <c r="S12" s="63" t="s">
        <v>747</v>
      </c>
      <c r="T12" s="102">
        <v>40</v>
      </c>
      <c r="V12" s="63" t="s">
        <v>774</v>
      </c>
      <c r="W12" s="105" t="s">
        <v>719</v>
      </c>
      <c r="Y12" s="63" t="s">
        <v>942</v>
      </c>
      <c r="Z12" s="73"/>
      <c r="AA12" s="73"/>
      <c r="AB12" s="63" t="s">
        <v>961</v>
      </c>
      <c r="AC12" s="98"/>
      <c r="AE12" s="63" t="s">
        <v>1038</v>
      </c>
      <c r="AF12" s="73"/>
      <c r="AG12" s="73"/>
      <c r="AH12" s="73"/>
      <c r="AI12" s="73"/>
    </row>
    <row r="13" spans="1:37" x14ac:dyDescent="0.25">
      <c r="A13" s="63" t="s">
        <v>266</v>
      </c>
      <c r="B13" s="63" t="s">
        <v>497</v>
      </c>
      <c r="D13" s="63" t="s">
        <v>468</v>
      </c>
      <c r="E13" s="97">
        <v>6022</v>
      </c>
      <c r="G13" s="73" t="s">
        <v>1204</v>
      </c>
      <c r="H13" s="98" t="s">
        <v>686</v>
      </c>
      <c r="M13" s="63" t="s">
        <v>104</v>
      </c>
      <c r="N13" s="96" t="s">
        <v>702</v>
      </c>
      <c r="P13" s="63" t="s">
        <v>906</v>
      </c>
      <c r="Q13" s="96">
        <v>20</v>
      </c>
      <c r="S13" s="63" t="s">
        <v>753</v>
      </c>
      <c r="T13" s="102">
        <v>45</v>
      </c>
      <c r="V13" s="63" t="s">
        <v>775</v>
      </c>
      <c r="W13" s="105" t="s">
        <v>794</v>
      </c>
      <c r="Y13" s="63" t="s">
        <v>943</v>
      </c>
      <c r="AB13" s="63" t="s">
        <v>962</v>
      </c>
      <c r="AC13" s="105"/>
      <c r="AE13" s="63" t="s">
        <v>1039</v>
      </c>
      <c r="AH13" s="80" t="s">
        <v>899</v>
      </c>
      <c r="AI13" s="96"/>
    </row>
    <row r="14" spans="1:37" x14ac:dyDescent="0.25">
      <c r="A14" s="63" t="s">
        <v>267</v>
      </c>
      <c r="B14" s="63" t="s">
        <v>517</v>
      </c>
      <c r="D14" s="63" t="s">
        <v>469</v>
      </c>
      <c r="E14" s="97">
        <v>6023</v>
      </c>
      <c r="G14" s="63" t="s">
        <v>1205</v>
      </c>
      <c r="H14" s="96" t="s">
        <v>702</v>
      </c>
      <c r="M14" s="63" t="s">
        <v>760</v>
      </c>
      <c r="N14" s="96" t="s">
        <v>703</v>
      </c>
      <c r="P14" s="63" t="s">
        <v>728</v>
      </c>
      <c r="Q14" s="96">
        <v>21</v>
      </c>
      <c r="S14" s="63" t="s">
        <v>720</v>
      </c>
      <c r="T14" s="96">
        <v>12</v>
      </c>
      <c r="V14" s="63" t="s">
        <v>852</v>
      </c>
      <c r="W14" s="105" t="s">
        <v>795</v>
      </c>
      <c r="AB14" s="63" t="s">
        <v>963</v>
      </c>
      <c r="AC14" s="105"/>
      <c r="AE14" s="63" t="s">
        <v>1040</v>
      </c>
      <c r="AH14" s="63" t="s">
        <v>1081</v>
      </c>
      <c r="AI14" s="96"/>
    </row>
    <row r="15" spans="1:37" x14ac:dyDescent="0.25">
      <c r="A15" s="63" t="s">
        <v>268</v>
      </c>
      <c r="B15" s="63" t="s">
        <v>518</v>
      </c>
      <c r="D15" s="63" t="s">
        <v>470</v>
      </c>
      <c r="E15" s="97">
        <v>6024</v>
      </c>
      <c r="G15" s="63" t="s">
        <v>1206</v>
      </c>
      <c r="H15" s="96" t="s">
        <v>703</v>
      </c>
      <c r="M15" s="63" t="s">
        <v>759</v>
      </c>
      <c r="N15" s="96" t="s">
        <v>704</v>
      </c>
      <c r="P15" s="63" t="s">
        <v>729</v>
      </c>
      <c r="Q15" s="96">
        <v>22</v>
      </c>
      <c r="V15" s="63" t="s">
        <v>779</v>
      </c>
      <c r="W15" s="105" t="s">
        <v>796</v>
      </c>
      <c r="Y15" s="73" t="s">
        <v>754</v>
      </c>
      <c r="AB15" s="63" t="s">
        <v>964</v>
      </c>
      <c r="AC15" s="105"/>
      <c r="AE15" s="63" t="s">
        <v>1041</v>
      </c>
      <c r="AH15" s="63" t="s">
        <v>1079</v>
      </c>
      <c r="AI15" s="96"/>
    </row>
    <row r="16" spans="1:37" x14ac:dyDescent="0.25">
      <c r="A16" s="63" t="s">
        <v>269</v>
      </c>
      <c r="B16" s="63" t="s">
        <v>519</v>
      </c>
      <c r="D16" s="63" t="s">
        <v>471</v>
      </c>
      <c r="E16" s="97">
        <v>6025</v>
      </c>
      <c r="G16" s="63" t="s">
        <v>1207</v>
      </c>
      <c r="H16" s="96" t="s">
        <v>704</v>
      </c>
      <c r="P16" s="63" t="s">
        <v>731</v>
      </c>
      <c r="Q16" s="96">
        <v>24</v>
      </c>
      <c r="V16" s="63" t="s">
        <v>780</v>
      </c>
      <c r="W16" s="105" t="s">
        <v>797</v>
      </c>
      <c r="Y16" s="63" t="s">
        <v>944</v>
      </c>
      <c r="AB16" s="63" t="s">
        <v>965</v>
      </c>
      <c r="AH16" s="63" t="s">
        <v>1080</v>
      </c>
    </row>
    <row r="17" spans="1:34" x14ac:dyDescent="0.25">
      <c r="A17" s="63" t="s">
        <v>270</v>
      </c>
      <c r="B17" s="63" t="s">
        <v>520</v>
      </c>
      <c r="D17" s="63" t="s">
        <v>472</v>
      </c>
      <c r="E17" s="97">
        <v>6031</v>
      </c>
      <c r="G17" s="63" t="s">
        <v>1208</v>
      </c>
      <c r="H17" s="96" t="s">
        <v>707</v>
      </c>
      <c r="P17" s="63" t="s">
        <v>732</v>
      </c>
      <c r="Q17" s="96">
        <v>25</v>
      </c>
      <c r="S17" s="89" t="s">
        <v>907</v>
      </c>
      <c r="T17" s="100" t="s">
        <v>448</v>
      </c>
      <c r="V17" s="63" t="s">
        <v>781</v>
      </c>
      <c r="W17" s="105" t="s">
        <v>798</v>
      </c>
      <c r="Y17" s="63" t="s">
        <v>945</v>
      </c>
      <c r="AB17" s="63" t="s">
        <v>966</v>
      </c>
      <c r="AE17" s="73" t="s">
        <v>758</v>
      </c>
    </row>
    <row r="18" spans="1:34" x14ac:dyDescent="0.25">
      <c r="A18" s="63" t="s">
        <v>271</v>
      </c>
      <c r="B18" s="63" t="s">
        <v>521</v>
      </c>
      <c r="D18" s="63" t="s">
        <v>473</v>
      </c>
      <c r="E18" s="97">
        <v>6033</v>
      </c>
      <c r="G18" s="63" t="s">
        <v>1209</v>
      </c>
      <c r="H18" s="96" t="s">
        <v>708</v>
      </c>
      <c r="P18" s="63" t="s">
        <v>733</v>
      </c>
      <c r="Q18" s="96">
        <v>26</v>
      </c>
      <c r="S18" s="81" t="s">
        <v>739</v>
      </c>
      <c r="T18" s="104">
        <v>32</v>
      </c>
      <c r="V18" s="63" t="s">
        <v>782</v>
      </c>
      <c r="W18" s="105" t="s">
        <v>799</v>
      </c>
      <c r="Y18" s="63" t="s">
        <v>946</v>
      </c>
      <c r="AB18" s="63" t="s">
        <v>967</v>
      </c>
      <c r="AE18" s="63" t="s">
        <v>1043</v>
      </c>
    </row>
    <row r="19" spans="1:34" x14ac:dyDescent="0.25">
      <c r="A19" s="63" t="s">
        <v>272</v>
      </c>
      <c r="B19" s="63" t="s">
        <v>522</v>
      </c>
      <c r="D19" s="63" t="s">
        <v>474</v>
      </c>
      <c r="E19" s="97">
        <v>6034</v>
      </c>
      <c r="G19" s="63" t="s">
        <v>1210</v>
      </c>
      <c r="H19" s="96" t="s">
        <v>709</v>
      </c>
      <c r="P19" s="63" t="s">
        <v>734</v>
      </c>
      <c r="Q19" s="96">
        <v>27</v>
      </c>
      <c r="S19" s="81" t="s">
        <v>742</v>
      </c>
      <c r="T19" s="104">
        <v>35</v>
      </c>
      <c r="V19" s="63" t="s">
        <v>783</v>
      </c>
      <c r="W19" s="105" t="s">
        <v>800</v>
      </c>
      <c r="AB19" s="63" t="s">
        <v>968</v>
      </c>
      <c r="AE19" s="63" t="s">
        <v>1044</v>
      </c>
      <c r="AH19" s="73" t="s">
        <v>826</v>
      </c>
    </row>
    <row r="20" spans="1:34" x14ac:dyDescent="0.25">
      <c r="A20" s="63" t="s">
        <v>273</v>
      </c>
      <c r="B20" s="63" t="s">
        <v>523</v>
      </c>
      <c r="D20" s="63" t="s">
        <v>475</v>
      </c>
      <c r="E20" s="97">
        <v>6035</v>
      </c>
      <c r="G20" s="63" t="s">
        <v>1211</v>
      </c>
      <c r="H20" s="96" t="s">
        <v>711</v>
      </c>
      <c r="P20" s="63" t="s">
        <v>735</v>
      </c>
      <c r="Q20" s="96">
        <v>28</v>
      </c>
      <c r="V20" s="63" t="s">
        <v>784</v>
      </c>
      <c r="W20" s="105" t="s">
        <v>801</v>
      </c>
      <c r="AB20" s="63" t="s">
        <v>969</v>
      </c>
      <c r="AE20" s="63" t="s">
        <v>1045</v>
      </c>
      <c r="AH20" s="63" t="s">
        <v>1028</v>
      </c>
    </row>
    <row r="21" spans="1:34" x14ac:dyDescent="0.25">
      <c r="A21" s="63" t="s">
        <v>274</v>
      </c>
      <c r="B21" s="63" t="s">
        <v>524</v>
      </c>
      <c r="D21" s="63" t="s">
        <v>476</v>
      </c>
      <c r="E21" s="97">
        <v>6036</v>
      </c>
      <c r="G21" s="63" t="s">
        <v>1212</v>
      </c>
      <c r="H21" s="96" t="s">
        <v>715</v>
      </c>
      <c r="P21" s="63" t="s">
        <v>736</v>
      </c>
      <c r="Q21" s="96">
        <v>29</v>
      </c>
      <c r="V21" s="63" t="s">
        <v>785</v>
      </c>
      <c r="W21" s="105" t="s">
        <v>802</v>
      </c>
      <c r="Y21" s="73" t="s">
        <v>698</v>
      </c>
      <c r="AB21" s="63" t="s">
        <v>970</v>
      </c>
      <c r="AH21" s="63" t="s">
        <v>1029</v>
      </c>
    </row>
    <row r="22" spans="1:34" x14ac:dyDescent="0.25">
      <c r="A22" s="63" t="s">
        <v>275</v>
      </c>
      <c r="B22" s="63" t="s">
        <v>525</v>
      </c>
      <c r="D22" s="63" t="s">
        <v>477</v>
      </c>
      <c r="E22" s="97">
        <v>6039</v>
      </c>
      <c r="G22" s="63" t="s">
        <v>1213</v>
      </c>
      <c r="H22" s="96" t="s">
        <v>716</v>
      </c>
      <c r="P22" s="63" t="s">
        <v>737</v>
      </c>
      <c r="Q22" s="96">
        <v>30</v>
      </c>
      <c r="V22" s="63" t="s">
        <v>786</v>
      </c>
      <c r="W22" s="105" t="s">
        <v>803</v>
      </c>
      <c r="Y22" s="63" t="s">
        <v>948</v>
      </c>
      <c r="AB22" s="63" t="s">
        <v>971</v>
      </c>
      <c r="AE22" s="73" t="s">
        <v>697</v>
      </c>
      <c r="AH22" s="63" t="s">
        <v>1030</v>
      </c>
    </row>
    <row r="23" spans="1:34" x14ac:dyDescent="0.25">
      <c r="A23" s="63" t="s">
        <v>276</v>
      </c>
      <c r="B23" s="63" t="s">
        <v>526</v>
      </c>
      <c r="D23" s="63" t="s">
        <v>478</v>
      </c>
      <c r="E23" s="97">
        <v>6040</v>
      </c>
      <c r="G23" s="63" t="s">
        <v>1214</v>
      </c>
      <c r="H23" s="96" t="s">
        <v>717</v>
      </c>
      <c r="P23" s="63" t="s">
        <v>738</v>
      </c>
      <c r="Q23" s="96">
        <v>31</v>
      </c>
      <c r="V23" s="63" t="s">
        <v>787</v>
      </c>
      <c r="W23" s="105" t="s">
        <v>804</v>
      </c>
      <c r="Y23" s="63" t="s">
        <v>949</v>
      </c>
      <c r="AB23" s="63" t="s">
        <v>972</v>
      </c>
      <c r="AE23" s="63" t="s">
        <v>1046</v>
      </c>
      <c r="AH23" s="63" t="s">
        <v>1036</v>
      </c>
    </row>
    <row r="24" spans="1:34" x14ac:dyDescent="0.25">
      <c r="A24" s="63" t="s">
        <v>277</v>
      </c>
      <c r="B24" s="63" t="s">
        <v>527</v>
      </c>
      <c r="D24" s="63" t="s">
        <v>683</v>
      </c>
      <c r="E24" s="97">
        <v>6041</v>
      </c>
      <c r="G24" s="63" t="s">
        <v>1215</v>
      </c>
      <c r="H24" s="96" t="s">
        <v>719</v>
      </c>
      <c r="P24" s="63" t="s">
        <v>743</v>
      </c>
      <c r="Q24" s="96">
        <v>36</v>
      </c>
      <c r="V24" s="63" t="s">
        <v>788</v>
      </c>
      <c r="W24" s="105" t="s">
        <v>805</v>
      </c>
      <c r="Y24" s="63" t="s">
        <v>950</v>
      </c>
      <c r="AB24" s="63" t="s">
        <v>973</v>
      </c>
      <c r="AE24" s="63" t="s">
        <v>1047</v>
      </c>
      <c r="AH24" s="63" t="s">
        <v>1031</v>
      </c>
    </row>
    <row r="25" spans="1:34" x14ac:dyDescent="0.25">
      <c r="A25" s="63" t="s">
        <v>278</v>
      </c>
      <c r="B25" s="63" t="s">
        <v>528</v>
      </c>
      <c r="D25" s="63" t="s">
        <v>682</v>
      </c>
      <c r="E25" s="97">
        <v>6042</v>
      </c>
      <c r="G25" s="63" t="s">
        <v>1216</v>
      </c>
      <c r="H25" s="96" t="s">
        <v>794</v>
      </c>
      <c r="P25" s="63" t="s">
        <v>744</v>
      </c>
      <c r="Q25" s="96">
        <v>37</v>
      </c>
      <c r="R25" s="73"/>
      <c r="S25" s="73"/>
      <c r="T25" s="98"/>
      <c r="V25" s="63" t="s">
        <v>789</v>
      </c>
      <c r="W25" s="105" t="s">
        <v>806</v>
      </c>
      <c r="Y25" s="63" t="s">
        <v>951</v>
      </c>
      <c r="AB25" s="63" t="s">
        <v>974</v>
      </c>
      <c r="AE25" s="63" t="s">
        <v>1048</v>
      </c>
      <c r="AH25" s="63" t="s">
        <v>1032</v>
      </c>
    </row>
    <row r="26" spans="1:34" x14ac:dyDescent="0.25">
      <c r="A26" s="63" t="s">
        <v>279</v>
      </c>
      <c r="B26" s="63" t="s">
        <v>529</v>
      </c>
      <c r="D26" s="63" t="s">
        <v>479</v>
      </c>
      <c r="E26" s="97">
        <v>6043</v>
      </c>
      <c r="P26" s="63" t="s">
        <v>745</v>
      </c>
      <c r="Q26" s="96">
        <v>38</v>
      </c>
      <c r="V26" s="63" t="s">
        <v>853</v>
      </c>
      <c r="W26" s="105" t="s">
        <v>807</v>
      </c>
      <c r="Y26" s="63" t="s">
        <v>952</v>
      </c>
      <c r="AB26" s="63" t="s">
        <v>975</v>
      </c>
      <c r="AE26" s="63" t="s">
        <v>1049</v>
      </c>
      <c r="AH26" s="63" t="s">
        <v>1034</v>
      </c>
    </row>
    <row r="27" spans="1:34" x14ac:dyDescent="0.25">
      <c r="A27" s="63" t="s">
        <v>280</v>
      </c>
      <c r="B27" s="63" t="s">
        <v>530</v>
      </c>
      <c r="D27" s="63" t="s">
        <v>680</v>
      </c>
      <c r="E27" s="97">
        <v>6046</v>
      </c>
      <c r="P27" s="63" t="s">
        <v>746</v>
      </c>
      <c r="Q27" s="96">
        <v>39</v>
      </c>
      <c r="V27" s="63" t="s">
        <v>854</v>
      </c>
      <c r="W27" s="105" t="s">
        <v>808</v>
      </c>
      <c r="Y27" s="63" t="s">
        <v>953</v>
      </c>
      <c r="AB27" s="63" t="s">
        <v>976</v>
      </c>
      <c r="AE27" s="63" t="s">
        <v>1051</v>
      </c>
      <c r="AH27" s="63" t="s">
        <v>1035</v>
      </c>
    </row>
    <row r="28" spans="1:34" x14ac:dyDescent="0.25">
      <c r="A28" s="63" t="s">
        <v>281</v>
      </c>
      <c r="B28" s="63" t="s">
        <v>531</v>
      </c>
      <c r="D28" s="63" t="s">
        <v>480</v>
      </c>
      <c r="E28" s="97">
        <v>6049</v>
      </c>
      <c r="P28" s="222" t="s">
        <v>748</v>
      </c>
      <c r="Q28" s="254">
        <v>41</v>
      </c>
      <c r="V28" s="63" t="s">
        <v>855</v>
      </c>
      <c r="W28" s="105" t="s">
        <v>809</v>
      </c>
      <c r="Y28" s="63" t="s">
        <v>954</v>
      </c>
      <c r="AB28" s="63" t="s">
        <v>977</v>
      </c>
      <c r="AE28" s="63" t="s">
        <v>1052</v>
      </c>
    </row>
    <row r="29" spans="1:34" x14ac:dyDescent="0.25">
      <c r="A29" s="63" t="s">
        <v>282</v>
      </c>
      <c r="B29" s="63" t="s">
        <v>532</v>
      </c>
      <c r="D29" s="63" t="s">
        <v>677</v>
      </c>
      <c r="E29" s="97">
        <v>6050</v>
      </c>
      <c r="P29" s="63" t="s">
        <v>749</v>
      </c>
      <c r="Q29" s="96">
        <v>42</v>
      </c>
      <c r="V29" s="63" t="s">
        <v>856</v>
      </c>
      <c r="W29" s="105" t="s">
        <v>810</v>
      </c>
      <c r="Y29" s="63" t="s">
        <v>1050</v>
      </c>
      <c r="AB29" s="63" t="s">
        <v>978</v>
      </c>
      <c r="AE29" s="63" t="s">
        <v>1053</v>
      </c>
    </row>
    <row r="30" spans="1:34" x14ac:dyDescent="0.25">
      <c r="A30" s="63" t="s">
        <v>283</v>
      </c>
      <c r="B30" s="63" t="s">
        <v>254</v>
      </c>
      <c r="D30" s="63" t="s">
        <v>481</v>
      </c>
      <c r="E30" s="97">
        <v>6051</v>
      </c>
      <c r="P30" s="63" t="s">
        <v>750</v>
      </c>
      <c r="Q30" s="96">
        <v>43</v>
      </c>
      <c r="V30" s="63" t="s">
        <v>790</v>
      </c>
      <c r="W30" s="105" t="s">
        <v>811</v>
      </c>
      <c r="Y30" s="63" t="s">
        <v>955</v>
      </c>
      <c r="AB30" s="63" t="s">
        <v>979</v>
      </c>
      <c r="AE30" s="63" t="s">
        <v>1054</v>
      </c>
    </row>
    <row r="31" spans="1:34" x14ac:dyDescent="0.25">
      <c r="A31" s="63" t="s">
        <v>284</v>
      </c>
      <c r="B31" s="63" t="s">
        <v>533</v>
      </c>
      <c r="D31" s="63" t="s">
        <v>675</v>
      </c>
      <c r="E31" s="97">
        <v>6052</v>
      </c>
      <c r="P31" s="63" t="s">
        <v>751</v>
      </c>
      <c r="Q31" s="96">
        <v>44</v>
      </c>
      <c r="V31" s="63" t="s">
        <v>791</v>
      </c>
      <c r="W31" s="105" t="s">
        <v>812</v>
      </c>
      <c r="Y31" s="63" t="s">
        <v>956</v>
      </c>
      <c r="AB31" s="63" t="s">
        <v>980</v>
      </c>
      <c r="AE31" s="63" t="s">
        <v>1055</v>
      </c>
      <c r="AH31" s="210"/>
    </row>
    <row r="32" spans="1:34" x14ac:dyDescent="0.25">
      <c r="A32" s="63" t="s">
        <v>285</v>
      </c>
      <c r="B32" s="63" t="s">
        <v>534</v>
      </c>
      <c r="D32" s="63" t="s">
        <v>676</v>
      </c>
      <c r="E32" s="97">
        <v>6053</v>
      </c>
      <c r="P32" s="63" t="s">
        <v>752</v>
      </c>
      <c r="Q32" s="96">
        <v>46</v>
      </c>
      <c r="V32" s="63" t="s">
        <v>792</v>
      </c>
      <c r="W32" s="105" t="s">
        <v>813</v>
      </c>
      <c r="Y32" s="63" t="s">
        <v>957</v>
      </c>
      <c r="AB32" s="63" t="s">
        <v>981</v>
      </c>
      <c r="AE32" s="63" t="s">
        <v>1056</v>
      </c>
      <c r="AH32" s="63"/>
    </row>
    <row r="33" spans="1:34" ht="15" customHeight="1" x14ac:dyDescent="0.25">
      <c r="A33" s="63" t="s">
        <v>286</v>
      </c>
      <c r="B33" s="63" t="s">
        <v>535</v>
      </c>
      <c r="D33" s="63" t="s">
        <v>482</v>
      </c>
      <c r="E33" s="97">
        <v>6055</v>
      </c>
      <c r="V33" s="63" t="s">
        <v>793</v>
      </c>
      <c r="W33" s="105" t="s">
        <v>857</v>
      </c>
      <c r="Y33" s="63" t="s">
        <v>958</v>
      </c>
      <c r="AB33" s="63" t="s">
        <v>982</v>
      </c>
      <c r="AE33" s="63" t="s">
        <v>1057</v>
      </c>
      <c r="AH33" s="63"/>
    </row>
    <row r="34" spans="1:34" x14ac:dyDescent="0.25">
      <c r="A34" s="63" t="s">
        <v>287</v>
      </c>
      <c r="B34" s="63" t="s">
        <v>536</v>
      </c>
      <c r="D34" s="63" t="s">
        <v>483</v>
      </c>
      <c r="E34" s="97">
        <v>6056</v>
      </c>
      <c r="V34" s="63" t="s">
        <v>868</v>
      </c>
      <c r="W34" s="105" t="s">
        <v>858</v>
      </c>
      <c r="Y34" s="63" t="s">
        <v>959</v>
      </c>
      <c r="AB34" s="63" t="s">
        <v>983</v>
      </c>
      <c r="AE34" s="63" t="s">
        <v>1058</v>
      </c>
      <c r="AH34" s="63"/>
    </row>
    <row r="35" spans="1:34" x14ac:dyDescent="0.25">
      <c r="A35" s="63" t="s">
        <v>288</v>
      </c>
      <c r="B35" s="63" t="s">
        <v>255</v>
      </c>
      <c r="D35" s="63" t="s">
        <v>681</v>
      </c>
      <c r="E35" s="97">
        <v>6057</v>
      </c>
      <c r="V35" s="63" t="s">
        <v>869</v>
      </c>
      <c r="W35" s="105" t="s">
        <v>859</v>
      </c>
      <c r="AB35" s="63" t="s">
        <v>984</v>
      </c>
      <c r="AE35" s="63" t="s">
        <v>1059</v>
      </c>
      <c r="AH35" s="63"/>
    </row>
    <row r="36" spans="1:34" x14ac:dyDescent="0.25">
      <c r="A36" s="63" t="s">
        <v>289</v>
      </c>
      <c r="B36" s="63" t="s">
        <v>537</v>
      </c>
      <c r="D36" s="63" t="s">
        <v>484</v>
      </c>
      <c r="E36" s="97">
        <v>6059</v>
      </c>
      <c r="V36" s="63" t="s">
        <v>870</v>
      </c>
      <c r="W36" s="105" t="s">
        <v>860</v>
      </c>
      <c r="AB36" s="63" t="s">
        <v>985</v>
      </c>
      <c r="AE36" s="63" t="s">
        <v>1060</v>
      </c>
      <c r="AH36" s="63"/>
    </row>
    <row r="37" spans="1:34" x14ac:dyDescent="0.25">
      <c r="A37" s="63" t="s">
        <v>290</v>
      </c>
      <c r="B37" s="63" t="s">
        <v>538</v>
      </c>
      <c r="D37" s="63" t="s">
        <v>909</v>
      </c>
      <c r="E37" s="97">
        <v>6060</v>
      </c>
      <c r="V37" s="63" t="s">
        <v>871</v>
      </c>
      <c r="W37" s="105" t="s">
        <v>861</v>
      </c>
      <c r="Y37" s="80" t="s">
        <v>1023</v>
      </c>
      <c r="AB37" s="63" t="s">
        <v>986</v>
      </c>
      <c r="AE37" s="63" t="s">
        <v>1061</v>
      </c>
      <c r="AH37" s="63"/>
    </row>
    <row r="38" spans="1:34" x14ac:dyDescent="0.25">
      <c r="A38" s="63" t="s">
        <v>291</v>
      </c>
      <c r="B38" s="63" t="s">
        <v>539</v>
      </c>
      <c r="D38" s="63" t="s">
        <v>485</v>
      </c>
      <c r="E38" s="97">
        <v>6061</v>
      </c>
      <c r="V38" s="63" t="s">
        <v>872</v>
      </c>
      <c r="W38" s="105" t="s">
        <v>862</v>
      </c>
      <c r="Y38" s="63" t="s">
        <v>1011</v>
      </c>
      <c r="AB38" s="63" t="s">
        <v>987</v>
      </c>
      <c r="AE38" s="63" t="s">
        <v>1062</v>
      </c>
      <c r="AH38" s="63"/>
    </row>
    <row r="39" spans="1:34" ht="15" customHeight="1" x14ac:dyDescent="0.25">
      <c r="A39" s="63" t="s">
        <v>292</v>
      </c>
      <c r="B39" s="63" t="s">
        <v>540</v>
      </c>
      <c r="D39" s="63" t="s">
        <v>486</v>
      </c>
      <c r="E39" s="97">
        <v>6062</v>
      </c>
      <c r="V39" s="63" t="s">
        <v>776</v>
      </c>
      <c r="W39" s="105" t="s">
        <v>863</v>
      </c>
      <c r="Y39" s="63" t="s">
        <v>1012</v>
      </c>
      <c r="AB39" s="63" t="s">
        <v>988</v>
      </c>
      <c r="AE39" s="63" t="s">
        <v>1063</v>
      </c>
      <c r="AH39" s="63"/>
    </row>
    <row r="40" spans="1:34" ht="15" customHeight="1" x14ac:dyDescent="0.25">
      <c r="A40" s="63" t="s">
        <v>293</v>
      </c>
      <c r="B40" s="63" t="s">
        <v>541</v>
      </c>
      <c r="D40" s="63" t="s">
        <v>487</v>
      </c>
      <c r="E40" s="97">
        <v>6063</v>
      </c>
      <c r="V40" s="63" t="s">
        <v>873</v>
      </c>
      <c r="W40" s="105" t="s">
        <v>864</v>
      </c>
      <c r="Y40" s="63" t="s">
        <v>1013</v>
      </c>
      <c r="AB40" s="63" t="s">
        <v>989</v>
      </c>
      <c r="AE40" s="63" t="s">
        <v>1064</v>
      </c>
      <c r="AH40" s="63"/>
    </row>
    <row r="41" spans="1:34" x14ac:dyDescent="0.25">
      <c r="A41" s="63" t="s">
        <v>294</v>
      </c>
      <c r="B41" s="63" t="s">
        <v>542</v>
      </c>
      <c r="D41" s="63" t="s">
        <v>488</v>
      </c>
      <c r="E41" s="97">
        <v>6066</v>
      </c>
      <c r="V41" s="63" t="s">
        <v>874</v>
      </c>
      <c r="W41" s="105" t="s">
        <v>865</v>
      </c>
      <c r="Y41" s="63" t="s">
        <v>1014</v>
      </c>
      <c r="AB41" s="63" t="s">
        <v>990</v>
      </c>
      <c r="AE41" s="63" t="s">
        <v>1067</v>
      </c>
      <c r="AH41" s="63"/>
    </row>
    <row r="42" spans="1:34" x14ac:dyDescent="0.25">
      <c r="A42" s="63" t="s">
        <v>295</v>
      </c>
      <c r="B42" s="63" t="s">
        <v>543</v>
      </c>
      <c r="D42" s="63" t="s">
        <v>678</v>
      </c>
      <c r="E42" s="97">
        <v>6067</v>
      </c>
      <c r="V42" s="63" t="s">
        <v>777</v>
      </c>
      <c r="W42" s="105" t="s">
        <v>867</v>
      </c>
      <c r="Y42" s="63" t="s">
        <v>1015</v>
      </c>
      <c r="AB42" s="63" t="s">
        <v>991</v>
      </c>
      <c r="AE42" s="63" t="s">
        <v>1065</v>
      </c>
      <c r="AH42" s="63"/>
    </row>
    <row r="43" spans="1:34" ht="15" customHeight="1" x14ac:dyDescent="0.25">
      <c r="A43" s="63" t="s">
        <v>296</v>
      </c>
      <c r="B43" s="63" t="s">
        <v>544</v>
      </c>
      <c r="D43" s="63" t="s">
        <v>489</v>
      </c>
      <c r="E43" s="97">
        <v>6069</v>
      </c>
      <c r="V43" s="63" t="s">
        <v>888</v>
      </c>
      <c r="W43" s="105" t="s">
        <v>876</v>
      </c>
      <c r="Y43" s="63" t="s">
        <v>1016</v>
      </c>
      <c r="AB43" s="63" t="s">
        <v>992</v>
      </c>
      <c r="AE43" s="63" t="s">
        <v>1066</v>
      </c>
      <c r="AH43" s="63"/>
    </row>
    <row r="44" spans="1:34" x14ac:dyDescent="0.25">
      <c r="A44" s="63" t="s">
        <v>297</v>
      </c>
      <c r="B44" s="63" t="s">
        <v>545</v>
      </c>
      <c r="D44" s="63" t="s">
        <v>490</v>
      </c>
      <c r="E44" s="97">
        <v>6070</v>
      </c>
      <c r="V44" s="63" t="s">
        <v>778</v>
      </c>
      <c r="W44" s="105" t="s">
        <v>877</v>
      </c>
      <c r="Y44" s="63" t="s">
        <v>1017</v>
      </c>
      <c r="AB44" s="63" t="s">
        <v>993</v>
      </c>
      <c r="AE44" s="63" t="s">
        <v>1068</v>
      </c>
      <c r="AH44" s="63"/>
    </row>
    <row r="45" spans="1:34" ht="15" customHeight="1" x14ac:dyDescent="0.25">
      <c r="A45" s="63" t="s">
        <v>298</v>
      </c>
      <c r="B45" s="63" t="s">
        <v>546</v>
      </c>
      <c r="D45" s="63" t="s">
        <v>910</v>
      </c>
      <c r="E45" s="97">
        <v>6071</v>
      </c>
      <c r="V45" s="63" t="s">
        <v>890</v>
      </c>
      <c r="W45" s="105" t="s">
        <v>878</v>
      </c>
      <c r="Y45" s="63" t="s">
        <v>1018</v>
      </c>
      <c r="AB45" s="63" t="s">
        <v>994</v>
      </c>
      <c r="AE45" s="63" t="s">
        <v>1069</v>
      </c>
      <c r="AH45" s="63"/>
    </row>
    <row r="46" spans="1:34" ht="15" customHeight="1" x14ac:dyDescent="0.25">
      <c r="A46" s="63" t="s">
        <v>445</v>
      </c>
      <c r="B46" s="63" t="s">
        <v>547</v>
      </c>
      <c r="D46" s="63" t="s">
        <v>491</v>
      </c>
      <c r="E46" s="97">
        <v>6072</v>
      </c>
      <c r="V46" s="63" t="s">
        <v>889</v>
      </c>
      <c r="W46" s="105" t="s">
        <v>879</v>
      </c>
      <c r="Y46" s="63" t="s">
        <v>1019</v>
      </c>
      <c r="AB46" s="63" t="s">
        <v>995</v>
      </c>
      <c r="AE46" s="63" t="s">
        <v>1070</v>
      </c>
      <c r="AH46" s="63"/>
    </row>
    <row r="47" spans="1:34" x14ac:dyDescent="0.25">
      <c r="A47" s="63" t="s">
        <v>299</v>
      </c>
      <c r="B47" s="63" t="s">
        <v>143</v>
      </c>
      <c r="D47" s="63" t="s">
        <v>492</v>
      </c>
      <c r="E47" s="97">
        <v>6073</v>
      </c>
      <c r="V47" s="63" t="s">
        <v>891</v>
      </c>
      <c r="W47" s="105" t="s">
        <v>880</v>
      </c>
      <c r="Y47" s="63" t="s">
        <v>1020</v>
      </c>
      <c r="AB47" s="63" t="s">
        <v>996</v>
      </c>
      <c r="AE47" s="63" t="s">
        <v>1071</v>
      </c>
      <c r="AH47" s="63"/>
    </row>
    <row r="48" spans="1:34" ht="15" customHeight="1" x14ac:dyDescent="0.25">
      <c r="A48" s="63" t="s">
        <v>300</v>
      </c>
      <c r="B48" s="63" t="s">
        <v>144</v>
      </c>
      <c r="D48" s="63" t="s">
        <v>493</v>
      </c>
      <c r="E48" s="97">
        <v>6074</v>
      </c>
      <c r="V48" s="63" t="s">
        <v>893</v>
      </c>
      <c r="W48" s="105" t="s">
        <v>881</v>
      </c>
      <c r="Y48" s="63" t="s">
        <v>1021</v>
      </c>
      <c r="AB48" s="63" t="s">
        <v>997</v>
      </c>
      <c r="AE48" s="63" t="s">
        <v>1072</v>
      </c>
      <c r="AH48" s="63"/>
    </row>
    <row r="49" spans="1:34" x14ac:dyDescent="0.25">
      <c r="A49" s="63" t="s">
        <v>301</v>
      </c>
      <c r="B49" s="63" t="s">
        <v>548</v>
      </c>
      <c r="D49" s="63" t="s">
        <v>494</v>
      </c>
      <c r="E49" s="97">
        <v>6075</v>
      </c>
      <c r="V49" s="63" t="s">
        <v>892</v>
      </c>
      <c r="W49" s="105" t="s">
        <v>882</v>
      </c>
      <c r="Y49" s="63" t="s">
        <v>1022</v>
      </c>
      <c r="AB49" s="63" t="s">
        <v>998</v>
      </c>
      <c r="AE49" s="63" t="s">
        <v>1073</v>
      </c>
      <c r="AH49" s="63"/>
    </row>
    <row r="50" spans="1:34" ht="15" customHeight="1" x14ac:dyDescent="0.25">
      <c r="A50" s="63" t="s">
        <v>302</v>
      </c>
      <c r="B50" s="63" t="s">
        <v>145</v>
      </c>
      <c r="D50" s="63" t="s">
        <v>495</v>
      </c>
      <c r="E50" s="97">
        <v>6077</v>
      </c>
      <c r="V50" s="63" t="s">
        <v>895</v>
      </c>
      <c r="W50" s="105" t="s">
        <v>884</v>
      </c>
      <c r="AB50" s="63" t="s">
        <v>999</v>
      </c>
      <c r="AE50" s="63" t="s">
        <v>1074</v>
      </c>
      <c r="AH50" s="63"/>
    </row>
    <row r="51" spans="1:34" x14ac:dyDescent="0.25">
      <c r="A51" s="63" t="s">
        <v>303</v>
      </c>
      <c r="B51" s="63" t="s">
        <v>146</v>
      </c>
      <c r="D51" s="63" t="s">
        <v>679</v>
      </c>
      <c r="E51" s="97">
        <v>6078</v>
      </c>
      <c r="V51" s="63" t="s">
        <v>897</v>
      </c>
      <c r="W51" s="105" t="s">
        <v>886</v>
      </c>
      <c r="AB51" s="63" t="s">
        <v>1000</v>
      </c>
      <c r="AE51" s="63" t="s">
        <v>1075</v>
      </c>
      <c r="AH51" s="63"/>
    </row>
    <row r="52" spans="1:34" x14ac:dyDescent="0.25">
      <c r="A52" s="63" t="s">
        <v>304</v>
      </c>
      <c r="B52" s="63" t="s">
        <v>549</v>
      </c>
      <c r="D52" s="63" t="s">
        <v>500</v>
      </c>
      <c r="E52" s="212"/>
      <c r="V52" s="63" t="s">
        <v>898</v>
      </c>
      <c r="W52" s="105" t="s">
        <v>887</v>
      </c>
      <c r="Y52" s="73" t="s">
        <v>818</v>
      </c>
      <c r="AB52" s="63" t="s">
        <v>1001</v>
      </c>
      <c r="AE52" s="63" t="s">
        <v>1076</v>
      </c>
      <c r="AH52" s="63"/>
    </row>
    <row r="53" spans="1:34" x14ac:dyDescent="0.25">
      <c r="A53" s="63" t="s">
        <v>305</v>
      </c>
      <c r="B53" s="63" t="s">
        <v>147</v>
      </c>
      <c r="D53" s="80"/>
      <c r="Y53" s="63" t="s">
        <v>1024</v>
      </c>
      <c r="AB53" s="63" t="s">
        <v>1002</v>
      </c>
      <c r="AE53" s="63" t="s">
        <v>1077</v>
      </c>
      <c r="AH53" s="63"/>
    </row>
    <row r="54" spans="1:34" ht="15" customHeight="1" x14ac:dyDescent="0.25">
      <c r="A54" s="63" t="s">
        <v>306</v>
      </c>
      <c r="B54" s="63" t="s">
        <v>148</v>
      </c>
      <c r="D54" s="63" t="s">
        <v>449</v>
      </c>
      <c r="E54" s="63">
        <v>321</v>
      </c>
      <c r="V54" s="80" t="s">
        <v>899</v>
      </c>
      <c r="W54" s="98" t="s">
        <v>448</v>
      </c>
      <c r="Y54" s="63" t="s">
        <v>1025</v>
      </c>
      <c r="AB54" s="63" t="s">
        <v>1003</v>
      </c>
    </row>
    <row r="55" spans="1:34" ht="15" customHeight="1" x14ac:dyDescent="0.25">
      <c r="A55" s="63" t="s">
        <v>307</v>
      </c>
      <c r="B55" s="63" t="s">
        <v>550</v>
      </c>
      <c r="D55" s="63" t="s">
        <v>450</v>
      </c>
      <c r="E55" s="63">
        <v>322</v>
      </c>
      <c r="V55" s="63" t="s">
        <v>875</v>
      </c>
      <c r="W55" s="105" t="s">
        <v>866</v>
      </c>
      <c r="Y55" s="63" t="s">
        <v>1026</v>
      </c>
      <c r="AB55" s="63" t="s">
        <v>1004</v>
      </c>
      <c r="AE55" s="209" t="s">
        <v>1078</v>
      </c>
    </row>
    <row r="56" spans="1:34" ht="15" customHeight="1" x14ac:dyDescent="0.25">
      <c r="A56" s="63" t="s">
        <v>308</v>
      </c>
      <c r="B56" s="63" t="s">
        <v>551</v>
      </c>
      <c r="D56" s="63" t="s">
        <v>451</v>
      </c>
      <c r="E56" s="63">
        <v>323</v>
      </c>
      <c r="V56" s="63" t="s">
        <v>894</v>
      </c>
      <c r="W56" s="105" t="s">
        <v>883</v>
      </c>
      <c r="Y56" s="63" t="s">
        <v>1027</v>
      </c>
      <c r="AB56" s="63" t="s">
        <v>1005</v>
      </c>
    </row>
    <row r="57" spans="1:34" x14ac:dyDescent="0.25">
      <c r="A57" s="63" t="s">
        <v>309</v>
      </c>
      <c r="B57" s="63" t="s">
        <v>552</v>
      </c>
      <c r="D57" s="63" t="s">
        <v>452</v>
      </c>
      <c r="E57" s="63">
        <v>324</v>
      </c>
      <c r="V57" s="63" t="s">
        <v>896</v>
      </c>
      <c r="W57" s="105" t="s">
        <v>885</v>
      </c>
      <c r="Y57" s="63"/>
      <c r="AB57" s="63" t="s">
        <v>1006</v>
      </c>
    </row>
    <row r="58" spans="1:34" ht="15" customHeight="1" x14ac:dyDescent="0.25">
      <c r="A58" s="63" t="s">
        <v>310</v>
      </c>
      <c r="B58" s="63" t="s">
        <v>553</v>
      </c>
      <c r="D58" s="63" t="s">
        <v>453</v>
      </c>
      <c r="E58" s="63">
        <v>325</v>
      </c>
      <c r="AB58" s="63" t="s">
        <v>1007</v>
      </c>
    </row>
    <row r="59" spans="1:34" ht="15" customHeight="1" x14ac:dyDescent="0.25">
      <c r="A59" s="63" t="s">
        <v>311</v>
      </c>
      <c r="B59" s="63" t="s">
        <v>554</v>
      </c>
      <c r="D59" s="63" t="s">
        <v>454</v>
      </c>
      <c r="E59" s="63">
        <v>326</v>
      </c>
      <c r="Y59" s="73" t="s">
        <v>825</v>
      </c>
      <c r="AB59" s="63" t="s">
        <v>1008</v>
      </c>
    </row>
    <row r="60" spans="1:34" x14ac:dyDescent="0.25">
      <c r="A60" s="63" t="s">
        <v>312</v>
      </c>
      <c r="B60" s="63" t="s">
        <v>555</v>
      </c>
      <c r="D60" s="63" t="s">
        <v>455</v>
      </c>
      <c r="E60" s="63">
        <v>327</v>
      </c>
      <c r="Y60" s="63" t="s">
        <v>1028</v>
      </c>
      <c r="AB60" s="63" t="s">
        <v>1009</v>
      </c>
    </row>
    <row r="61" spans="1:34" x14ac:dyDescent="0.25">
      <c r="A61" s="63" t="s">
        <v>313</v>
      </c>
      <c r="B61" s="63" t="s">
        <v>149</v>
      </c>
      <c r="D61" s="63" t="s">
        <v>456</v>
      </c>
      <c r="E61" s="63">
        <v>328</v>
      </c>
      <c r="V61" s="63"/>
      <c r="Y61" s="63" t="s">
        <v>1029</v>
      </c>
      <c r="AB61" s="63" t="s">
        <v>1010</v>
      </c>
    </row>
    <row r="62" spans="1:34" x14ac:dyDescent="0.25">
      <c r="A62" s="63" t="s">
        <v>314</v>
      </c>
      <c r="B62" s="63" t="s">
        <v>496</v>
      </c>
      <c r="D62" s="63" t="s">
        <v>457</v>
      </c>
      <c r="E62" s="63">
        <v>329</v>
      </c>
      <c r="V62" s="63"/>
      <c r="Y62" s="63" t="s">
        <v>1036</v>
      </c>
    </row>
    <row r="63" spans="1:34" x14ac:dyDescent="0.25">
      <c r="A63" s="63" t="s">
        <v>315</v>
      </c>
      <c r="B63" s="63" t="s">
        <v>150</v>
      </c>
      <c r="D63" s="63" t="s">
        <v>837</v>
      </c>
      <c r="E63" s="97">
        <v>3210</v>
      </c>
      <c r="V63" s="63"/>
      <c r="Y63" s="63" t="s">
        <v>1031</v>
      </c>
    </row>
    <row r="64" spans="1:34" x14ac:dyDescent="0.25">
      <c r="A64" s="63" t="s">
        <v>316</v>
      </c>
      <c r="B64" s="63" t="s">
        <v>151</v>
      </c>
      <c r="D64" s="80"/>
      <c r="V64" s="63"/>
      <c r="Y64" s="63" t="s">
        <v>1033</v>
      </c>
    </row>
    <row r="65" spans="1:26" x14ac:dyDescent="0.25">
      <c r="A65" s="63" t="s">
        <v>317</v>
      </c>
      <c r="B65" s="63" t="s">
        <v>556</v>
      </c>
      <c r="D65" s="63" t="s">
        <v>849</v>
      </c>
      <c r="E65" s="63">
        <v>501</v>
      </c>
      <c r="V65" s="63"/>
      <c r="Y65" s="63" t="s">
        <v>1035</v>
      </c>
    </row>
    <row r="66" spans="1:26" ht="15" customHeight="1" x14ac:dyDescent="0.25">
      <c r="A66" s="63" t="s">
        <v>318</v>
      </c>
      <c r="B66" s="63" t="s">
        <v>557</v>
      </c>
      <c r="D66" s="63" t="s">
        <v>850</v>
      </c>
      <c r="E66" s="63">
        <v>502</v>
      </c>
      <c r="V66" s="63"/>
    </row>
    <row r="67" spans="1:26" x14ac:dyDescent="0.25">
      <c r="A67" s="63" t="s">
        <v>319</v>
      </c>
      <c r="B67" s="63" t="s">
        <v>558</v>
      </c>
      <c r="Y67" s="63"/>
    </row>
    <row r="68" spans="1:26" x14ac:dyDescent="0.25">
      <c r="A68" s="63" t="s">
        <v>320</v>
      </c>
      <c r="B68" s="63" t="s">
        <v>559</v>
      </c>
      <c r="Y68" s="73" t="s">
        <v>762</v>
      </c>
      <c r="Z68" s="73"/>
    </row>
    <row r="69" spans="1:26" x14ac:dyDescent="0.25">
      <c r="A69" s="63" t="s">
        <v>321</v>
      </c>
      <c r="B69" s="63" t="s">
        <v>560</v>
      </c>
      <c r="Y69" s="63" t="s">
        <v>941</v>
      </c>
      <c r="Z69" s="96"/>
    </row>
    <row r="70" spans="1:26" x14ac:dyDescent="0.25">
      <c r="A70" s="63" t="s">
        <v>322</v>
      </c>
      <c r="B70" s="63" t="s">
        <v>561</v>
      </c>
      <c r="Y70" s="63" t="s">
        <v>942</v>
      </c>
      <c r="Z70" s="96"/>
    </row>
    <row r="71" spans="1:26" x14ac:dyDescent="0.25">
      <c r="A71" s="63" t="s">
        <v>323</v>
      </c>
      <c r="B71" s="63" t="s">
        <v>562</v>
      </c>
    </row>
    <row r="72" spans="1:26" x14ac:dyDescent="0.25">
      <c r="A72" s="63" t="s">
        <v>324</v>
      </c>
      <c r="B72" s="63" t="s">
        <v>256</v>
      </c>
    </row>
    <row r="73" spans="1:26" x14ac:dyDescent="0.25">
      <c r="A73" s="63" t="s">
        <v>325</v>
      </c>
      <c r="B73" s="63" t="s">
        <v>563</v>
      </c>
      <c r="Y73" s="73" t="s">
        <v>755</v>
      </c>
      <c r="Z73" s="73"/>
    </row>
    <row r="74" spans="1:26" x14ac:dyDescent="0.25">
      <c r="A74" s="63" t="s">
        <v>326</v>
      </c>
      <c r="B74" s="63" t="s">
        <v>564</v>
      </c>
      <c r="Y74" s="63" t="s">
        <v>1042</v>
      </c>
      <c r="Z74" s="96"/>
    </row>
    <row r="75" spans="1:26" x14ac:dyDescent="0.25">
      <c r="A75" s="63" t="s">
        <v>327</v>
      </c>
      <c r="B75" s="63" t="s">
        <v>152</v>
      </c>
      <c r="Y75" s="222" t="s">
        <v>1086</v>
      </c>
      <c r="Z75" s="223"/>
    </row>
    <row r="76" spans="1:26" x14ac:dyDescent="0.25">
      <c r="A76" s="63" t="s">
        <v>328</v>
      </c>
      <c r="B76" s="63" t="s">
        <v>565</v>
      </c>
      <c r="D76" s="81" t="s">
        <v>498</v>
      </c>
    </row>
    <row r="77" spans="1:26" x14ac:dyDescent="0.25">
      <c r="A77" s="63" t="s">
        <v>329</v>
      </c>
      <c r="B77" s="63" t="s">
        <v>566</v>
      </c>
      <c r="D77" s="81" t="s">
        <v>499</v>
      </c>
    </row>
    <row r="78" spans="1:26" x14ac:dyDescent="0.25">
      <c r="A78" s="63" t="s">
        <v>330</v>
      </c>
      <c r="B78" s="63" t="s">
        <v>567</v>
      </c>
      <c r="D78" s="81" t="s">
        <v>501</v>
      </c>
    </row>
    <row r="79" spans="1:26" x14ac:dyDescent="0.25">
      <c r="A79" s="63" t="s">
        <v>331</v>
      </c>
      <c r="B79" s="63" t="s">
        <v>568</v>
      </c>
      <c r="D79" s="81" t="s">
        <v>502</v>
      </c>
    </row>
    <row r="80" spans="1:26" x14ac:dyDescent="0.25">
      <c r="A80" s="63" t="s">
        <v>332</v>
      </c>
      <c r="B80" s="63" t="s">
        <v>569</v>
      </c>
    </row>
    <row r="81" spans="1:2" x14ac:dyDescent="0.25">
      <c r="A81" s="63" t="s">
        <v>333</v>
      </c>
      <c r="B81" s="63" t="s">
        <v>570</v>
      </c>
    </row>
    <row r="82" spans="1:2" x14ac:dyDescent="0.25">
      <c r="A82" s="63" t="s">
        <v>334</v>
      </c>
      <c r="B82" s="63" t="s">
        <v>153</v>
      </c>
    </row>
    <row r="83" spans="1:2" x14ac:dyDescent="0.25">
      <c r="A83" s="63" t="s">
        <v>335</v>
      </c>
      <c r="B83" s="63" t="s">
        <v>571</v>
      </c>
    </row>
    <row r="84" spans="1:2" x14ac:dyDescent="0.25">
      <c r="A84" s="63" t="s">
        <v>336</v>
      </c>
      <c r="B84" s="63" t="s">
        <v>572</v>
      </c>
    </row>
    <row r="85" spans="1:2" x14ac:dyDescent="0.25">
      <c r="A85" s="63" t="s">
        <v>337</v>
      </c>
      <c r="B85" s="63" t="s">
        <v>573</v>
      </c>
    </row>
    <row r="86" spans="1:2" x14ac:dyDescent="0.25">
      <c r="A86" s="63" t="s">
        <v>338</v>
      </c>
      <c r="B86" s="63" t="s">
        <v>574</v>
      </c>
    </row>
    <row r="87" spans="1:2" x14ac:dyDescent="0.25">
      <c r="A87" s="63" t="s">
        <v>339</v>
      </c>
      <c r="B87" s="63" t="s">
        <v>575</v>
      </c>
    </row>
    <row r="88" spans="1:2" x14ac:dyDescent="0.25">
      <c r="A88" s="63" t="s">
        <v>340</v>
      </c>
      <c r="B88" s="63" t="s">
        <v>576</v>
      </c>
    </row>
    <row r="89" spans="1:2" x14ac:dyDescent="0.25">
      <c r="A89" s="63" t="s">
        <v>341</v>
      </c>
      <c r="B89" s="63" t="s">
        <v>577</v>
      </c>
    </row>
    <row r="90" spans="1:2" x14ac:dyDescent="0.25">
      <c r="A90" s="63" t="s">
        <v>342</v>
      </c>
      <c r="B90" s="63" t="s">
        <v>578</v>
      </c>
    </row>
    <row r="91" spans="1:2" x14ac:dyDescent="0.25">
      <c r="A91" s="63" t="s">
        <v>343</v>
      </c>
      <c r="B91" s="63" t="s">
        <v>579</v>
      </c>
    </row>
    <row r="92" spans="1:2" x14ac:dyDescent="0.25">
      <c r="A92" s="63" t="s">
        <v>344</v>
      </c>
      <c r="B92" s="63" t="s">
        <v>580</v>
      </c>
    </row>
    <row r="93" spans="1:2" x14ac:dyDescent="0.25">
      <c r="A93" s="63" t="s">
        <v>345</v>
      </c>
      <c r="B93" s="63" t="s">
        <v>581</v>
      </c>
    </row>
    <row r="94" spans="1:2" x14ac:dyDescent="0.25">
      <c r="A94" s="63" t="s">
        <v>346</v>
      </c>
      <c r="B94" s="63" t="s">
        <v>582</v>
      </c>
    </row>
    <row r="95" spans="1:2" x14ac:dyDescent="0.25">
      <c r="A95" s="63" t="s">
        <v>347</v>
      </c>
      <c r="B95" s="63" t="s">
        <v>583</v>
      </c>
    </row>
    <row r="96" spans="1:2" x14ac:dyDescent="0.25">
      <c r="A96" s="63" t="s">
        <v>348</v>
      </c>
      <c r="B96" s="63" t="s">
        <v>584</v>
      </c>
    </row>
    <row r="97" spans="1:2" x14ac:dyDescent="0.25">
      <c r="A97" s="63" t="s">
        <v>349</v>
      </c>
      <c r="B97" s="63" t="s">
        <v>585</v>
      </c>
    </row>
    <row r="98" spans="1:2" x14ac:dyDescent="0.25">
      <c r="A98" s="63" t="s">
        <v>350</v>
      </c>
      <c r="B98" s="63" t="s">
        <v>586</v>
      </c>
    </row>
    <row r="99" spans="1:2" x14ac:dyDescent="0.25">
      <c r="A99" s="63" t="s">
        <v>351</v>
      </c>
      <c r="B99" s="63" t="s">
        <v>587</v>
      </c>
    </row>
    <row r="100" spans="1:2" x14ac:dyDescent="0.25">
      <c r="A100" s="70">
        <v>231700</v>
      </c>
      <c r="B100" s="63" t="s">
        <v>848</v>
      </c>
    </row>
    <row r="101" spans="1:2" x14ac:dyDescent="0.25">
      <c r="A101" s="63" t="s">
        <v>352</v>
      </c>
      <c r="B101" s="63" t="s">
        <v>588</v>
      </c>
    </row>
    <row r="102" spans="1:2" x14ac:dyDescent="0.25">
      <c r="A102" s="63" t="s">
        <v>440</v>
      </c>
      <c r="B102" s="63" t="s">
        <v>589</v>
      </c>
    </row>
    <row r="103" spans="1:2" x14ac:dyDescent="0.25">
      <c r="A103" s="63" t="s">
        <v>353</v>
      </c>
      <c r="B103" s="63" t="s">
        <v>590</v>
      </c>
    </row>
    <row r="104" spans="1:2" x14ac:dyDescent="0.25">
      <c r="A104" s="63" t="s">
        <v>354</v>
      </c>
      <c r="B104" s="63" t="s">
        <v>591</v>
      </c>
    </row>
    <row r="105" spans="1:2" x14ac:dyDescent="0.25">
      <c r="A105" s="63" t="s">
        <v>355</v>
      </c>
      <c r="B105" s="63" t="s">
        <v>154</v>
      </c>
    </row>
    <row r="106" spans="1:2" x14ac:dyDescent="0.25">
      <c r="A106" s="63" t="s">
        <v>441</v>
      </c>
      <c r="B106" s="63" t="s">
        <v>592</v>
      </c>
    </row>
    <row r="107" spans="1:2" x14ac:dyDescent="0.25">
      <c r="A107" s="63" t="s">
        <v>442</v>
      </c>
      <c r="B107" s="63" t="s">
        <v>593</v>
      </c>
    </row>
    <row r="108" spans="1:2" x14ac:dyDescent="0.25">
      <c r="A108" s="63" t="s">
        <v>443</v>
      </c>
      <c r="B108" s="63" t="s">
        <v>594</v>
      </c>
    </row>
    <row r="109" spans="1:2" x14ac:dyDescent="0.25">
      <c r="A109" s="63" t="s">
        <v>446</v>
      </c>
      <c r="B109" s="63" t="s">
        <v>595</v>
      </c>
    </row>
    <row r="110" spans="1:2" x14ac:dyDescent="0.25">
      <c r="A110" s="63" t="s">
        <v>356</v>
      </c>
      <c r="B110" s="63" t="s">
        <v>596</v>
      </c>
    </row>
    <row r="111" spans="1:2" x14ac:dyDescent="0.25">
      <c r="A111" s="63" t="s">
        <v>357</v>
      </c>
      <c r="B111" s="63" t="s">
        <v>597</v>
      </c>
    </row>
    <row r="112" spans="1:2" x14ac:dyDescent="0.25">
      <c r="A112" s="63" t="s">
        <v>358</v>
      </c>
      <c r="B112" s="63" t="s">
        <v>598</v>
      </c>
    </row>
    <row r="113" spans="1:2" x14ac:dyDescent="0.25">
      <c r="A113" s="63" t="s">
        <v>359</v>
      </c>
      <c r="B113" s="63" t="s">
        <v>599</v>
      </c>
    </row>
    <row r="114" spans="1:2" x14ac:dyDescent="0.25">
      <c r="A114" s="63" t="s">
        <v>360</v>
      </c>
      <c r="B114" s="63" t="s">
        <v>600</v>
      </c>
    </row>
    <row r="115" spans="1:2" x14ac:dyDescent="0.25">
      <c r="A115" s="63" t="s">
        <v>361</v>
      </c>
      <c r="B115" s="63" t="s">
        <v>601</v>
      </c>
    </row>
    <row r="116" spans="1:2" x14ac:dyDescent="0.25">
      <c r="A116" s="63" t="s">
        <v>362</v>
      </c>
      <c r="B116" s="63" t="s">
        <v>602</v>
      </c>
    </row>
    <row r="117" spans="1:2" x14ac:dyDescent="0.25">
      <c r="A117" s="63" t="s">
        <v>363</v>
      </c>
      <c r="B117" s="63" t="s">
        <v>603</v>
      </c>
    </row>
    <row r="118" spans="1:2" x14ac:dyDescent="0.25">
      <c r="A118" s="63" t="s">
        <v>364</v>
      </c>
      <c r="B118" s="63" t="s">
        <v>604</v>
      </c>
    </row>
    <row r="119" spans="1:2" x14ac:dyDescent="0.25">
      <c r="A119" s="63" t="s">
        <v>365</v>
      </c>
      <c r="B119" s="63" t="s">
        <v>605</v>
      </c>
    </row>
    <row r="120" spans="1:2" x14ac:dyDescent="0.25">
      <c r="A120" s="63" t="s">
        <v>366</v>
      </c>
      <c r="B120" s="63" t="s">
        <v>606</v>
      </c>
    </row>
    <row r="121" spans="1:2" x14ac:dyDescent="0.25">
      <c r="A121" s="63" t="s">
        <v>367</v>
      </c>
      <c r="B121" s="63" t="s">
        <v>607</v>
      </c>
    </row>
    <row r="122" spans="1:2" x14ac:dyDescent="0.25">
      <c r="A122" s="63" t="s">
        <v>368</v>
      </c>
      <c r="B122" s="63" t="s">
        <v>608</v>
      </c>
    </row>
    <row r="123" spans="1:2" x14ac:dyDescent="0.25">
      <c r="A123" s="63" t="s">
        <v>369</v>
      </c>
      <c r="B123" s="63" t="s">
        <v>609</v>
      </c>
    </row>
    <row r="124" spans="1:2" x14ac:dyDescent="0.25">
      <c r="A124" s="63" t="s">
        <v>370</v>
      </c>
      <c r="B124" s="63" t="s">
        <v>610</v>
      </c>
    </row>
    <row r="125" spans="1:2" x14ac:dyDescent="0.25">
      <c r="A125" s="63" t="s">
        <v>371</v>
      </c>
      <c r="B125" s="63" t="s">
        <v>611</v>
      </c>
    </row>
    <row r="126" spans="1:2" x14ac:dyDescent="0.25">
      <c r="A126" s="63" t="s">
        <v>372</v>
      </c>
      <c r="B126" s="63" t="s">
        <v>612</v>
      </c>
    </row>
    <row r="127" spans="1:2" x14ac:dyDescent="0.25">
      <c r="A127" s="63" t="s">
        <v>373</v>
      </c>
      <c r="B127" s="63" t="s">
        <v>613</v>
      </c>
    </row>
    <row r="128" spans="1:2" x14ac:dyDescent="0.25">
      <c r="A128" s="63" t="s">
        <v>374</v>
      </c>
      <c r="B128" s="63" t="s">
        <v>614</v>
      </c>
    </row>
    <row r="129" spans="1:2" x14ac:dyDescent="0.25">
      <c r="A129" s="63" t="s">
        <v>375</v>
      </c>
      <c r="B129" s="63" t="s">
        <v>615</v>
      </c>
    </row>
    <row r="130" spans="1:2" x14ac:dyDescent="0.25">
      <c r="A130" s="63" t="s">
        <v>376</v>
      </c>
      <c r="B130" s="63" t="s">
        <v>616</v>
      </c>
    </row>
    <row r="131" spans="1:2" x14ac:dyDescent="0.25">
      <c r="A131" s="63" t="s">
        <v>377</v>
      </c>
      <c r="B131" s="63" t="s">
        <v>617</v>
      </c>
    </row>
    <row r="132" spans="1:2" x14ac:dyDescent="0.25">
      <c r="A132" s="63" t="s">
        <v>378</v>
      </c>
      <c r="B132" s="63" t="s">
        <v>618</v>
      </c>
    </row>
    <row r="133" spans="1:2" x14ac:dyDescent="0.25">
      <c r="A133" s="63" t="s">
        <v>379</v>
      </c>
      <c r="B133" s="63" t="s">
        <v>619</v>
      </c>
    </row>
    <row r="134" spans="1:2" x14ac:dyDescent="0.25">
      <c r="A134" s="63" t="s">
        <v>380</v>
      </c>
      <c r="B134" s="63" t="s">
        <v>620</v>
      </c>
    </row>
    <row r="135" spans="1:2" x14ac:dyDescent="0.25">
      <c r="A135" s="63" t="s">
        <v>381</v>
      </c>
      <c r="B135" s="63" t="s">
        <v>621</v>
      </c>
    </row>
    <row r="136" spans="1:2" x14ac:dyDescent="0.25">
      <c r="A136" s="63" t="s">
        <v>439</v>
      </c>
      <c r="B136" s="63" t="s">
        <v>622</v>
      </c>
    </row>
    <row r="137" spans="1:2" x14ac:dyDescent="0.25">
      <c r="A137" s="63" t="s">
        <v>382</v>
      </c>
      <c r="B137" s="63" t="s">
        <v>623</v>
      </c>
    </row>
    <row r="138" spans="1:2" x14ac:dyDescent="0.25">
      <c r="A138" s="63" t="s">
        <v>383</v>
      </c>
      <c r="B138" s="63" t="s">
        <v>624</v>
      </c>
    </row>
    <row r="139" spans="1:2" x14ac:dyDescent="0.25">
      <c r="A139" s="63" t="s">
        <v>384</v>
      </c>
      <c r="B139" s="63" t="s">
        <v>625</v>
      </c>
    </row>
    <row r="140" spans="1:2" x14ac:dyDescent="0.25">
      <c r="A140" s="63" t="s">
        <v>385</v>
      </c>
      <c r="B140" s="63" t="s">
        <v>626</v>
      </c>
    </row>
    <row r="141" spans="1:2" x14ac:dyDescent="0.25">
      <c r="A141" s="63" t="s">
        <v>386</v>
      </c>
      <c r="B141" s="63" t="s">
        <v>627</v>
      </c>
    </row>
    <row r="142" spans="1:2" x14ac:dyDescent="0.25">
      <c r="A142" s="63" t="s">
        <v>387</v>
      </c>
      <c r="B142" s="63" t="s">
        <v>628</v>
      </c>
    </row>
    <row r="143" spans="1:2" x14ac:dyDescent="0.25">
      <c r="A143" s="63" t="s">
        <v>388</v>
      </c>
      <c r="B143" s="63" t="s">
        <v>629</v>
      </c>
    </row>
    <row r="144" spans="1:2" x14ac:dyDescent="0.25">
      <c r="A144" s="63" t="s">
        <v>389</v>
      </c>
      <c r="B144" s="63" t="s">
        <v>630</v>
      </c>
    </row>
    <row r="145" spans="1:2" x14ac:dyDescent="0.25">
      <c r="A145" s="63" t="s">
        <v>390</v>
      </c>
      <c r="B145" s="63" t="s">
        <v>631</v>
      </c>
    </row>
    <row r="146" spans="1:2" x14ac:dyDescent="0.25">
      <c r="A146" s="63" t="s">
        <v>391</v>
      </c>
      <c r="B146" s="63" t="s">
        <v>632</v>
      </c>
    </row>
    <row r="147" spans="1:2" x14ac:dyDescent="0.25">
      <c r="A147" s="63" t="s">
        <v>392</v>
      </c>
      <c r="B147" s="63" t="s">
        <v>633</v>
      </c>
    </row>
    <row r="148" spans="1:2" x14ac:dyDescent="0.25">
      <c r="A148" s="63" t="s">
        <v>393</v>
      </c>
      <c r="B148" s="63" t="s">
        <v>634</v>
      </c>
    </row>
    <row r="149" spans="1:2" x14ac:dyDescent="0.25">
      <c r="A149" s="63" t="s">
        <v>394</v>
      </c>
      <c r="B149" s="63" t="s">
        <v>635</v>
      </c>
    </row>
    <row r="150" spans="1:2" x14ac:dyDescent="0.25">
      <c r="A150" s="63" t="s">
        <v>395</v>
      </c>
      <c r="B150" s="63" t="s">
        <v>636</v>
      </c>
    </row>
    <row r="151" spans="1:2" x14ac:dyDescent="0.25">
      <c r="A151" s="63" t="s">
        <v>396</v>
      </c>
      <c r="B151" s="63" t="s">
        <v>637</v>
      </c>
    </row>
    <row r="152" spans="1:2" x14ac:dyDescent="0.25">
      <c r="A152" s="63" t="s">
        <v>397</v>
      </c>
      <c r="B152" s="63" t="s">
        <v>638</v>
      </c>
    </row>
    <row r="153" spans="1:2" x14ac:dyDescent="0.25">
      <c r="A153" s="63" t="s">
        <v>398</v>
      </c>
      <c r="B153" s="63" t="s">
        <v>639</v>
      </c>
    </row>
    <row r="154" spans="1:2" x14ac:dyDescent="0.25">
      <c r="A154" s="63" t="s">
        <v>399</v>
      </c>
      <c r="B154" s="63" t="s">
        <v>640</v>
      </c>
    </row>
    <row r="155" spans="1:2" x14ac:dyDescent="0.25">
      <c r="A155" s="63" t="s">
        <v>400</v>
      </c>
      <c r="B155" s="63" t="s">
        <v>641</v>
      </c>
    </row>
    <row r="156" spans="1:2" x14ac:dyDescent="0.25">
      <c r="A156" s="63" t="s">
        <v>401</v>
      </c>
      <c r="B156" s="63" t="s">
        <v>642</v>
      </c>
    </row>
    <row r="157" spans="1:2" x14ac:dyDescent="0.25">
      <c r="A157" s="63" t="s">
        <v>402</v>
      </c>
      <c r="B157" s="63" t="s">
        <v>643</v>
      </c>
    </row>
    <row r="158" spans="1:2" x14ac:dyDescent="0.25">
      <c r="A158" s="63" t="s">
        <v>403</v>
      </c>
      <c r="B158" s="63" t="s">
        <v>644</v>
      </c>
    </row>
    <row r="159" spans="1:2" x14ac:dyDescent="0.25">
      <c r="A159" s="63" t="s">
        <v>404</v>
      </c>
      <c r="B159" s="63" t="s">
        <v>645</v>
      </c>
    </row>
    <row r="160" spans="1:2" x14ac:dyDescent="0.25">
      <c r="A160" s="63" t="s">
        <v>405</v>
      </c>
      <c r="B160" s="63" t="s">
        <v>646</v>
      </c>
    </row>
    <row r="161" spans="1:2" x14ac:dyDescent="0.25">
      <c r="A161" s="63" t="s">
        <v>406</v>
      </c>
      <c r="B161" s="63" t="s">
        <v>647</v>
      </c>
    </row>
    <row r="162" spans="1:2" x14ac:dyDescent="0.25">
      <c r="A162" s="63" t="s">
        <v>407</v>
      </c>
      <c r="B162" s="63" t="s">
        <v>648</v>
      </c>
    </row>
    <row r="163" spans="1:2" x14ac:dyDescent="0.25">
      <c r="A163" s="63" t="s">
        <v>408</v>
      </c>
      <c r="B163" s="63" t="s">
        <v>649</v>
      </c>
    </row>
    <row r="164" spans="1:2" x14ac:dyDescent="0.25">
      <c r="A164" s="63" t="s">
        <v>409</v>
      </c>
      <c r="B164" s="63" t="s">
        <v>155</v>
      </c>
    </row>
    <row r="165" spans="1:2" x14ac:dyDescent="0.25">
      <c r="A165" s="63" t="s">
        <v>410</v>
      </c>
      <c r="B165" s="63" t="s">
        <v>650</v>
      </c>
    </row>
    <row r="166" spans="1:2" x14ac:dyDescent="0.25">
      <c r="A166" s="63" t="s">
        <v>411</v>
      </c>
      <c r="B166" s="63" t="s">
        <v>651</v>
      </c>
    </row>
    <row r="167" spans="1:2" x14ac:dyDescent="0.25">
      <c r="A167" s="63" t="s">
        <v>412</v>
      </c>
      <c r="B167" s="63" t="s">
        <v>652</v>
      </c>
    </row>
    <row r="168" spans="1:2" x14ac:dyDescent="0.25">
      <c r="A168" s="63" t="s">
        <v>413</v>
      </c>
      <c r="B168" s="63" t="s">
        <v>653</v>
      </c>
    </row>
    <row r="169" spans="1:2" x14ac:dyDescent="0.25">
      <c r="A169" s="63" t="s">
        <v>414</v>
      </c>
      <c r="B169" s="63" t="s">
        <v>156</v>
      </c>
    </row>
    <row r="170" spans="1:2" x14ac:dyDescent="0.25">
      <c r="A170" s="63" t="s">
        <v>415</v>
      </c>
      <c r="B170" s="63" t="s">
        <v>157</v>
      </c>
    </row>
    <row r="171" spans="1:2" x14ac:dyDescent="0.25">
      <c r="A171" s="63" t="s">
        <v>416</v>
      </c>
      <c r="B171" s="63" t="s">
        <v>158</v>
      </c>
    </row>
    <row r="172" spans="1:2" x14ac:dyDescent="0.25">
      <c r="A172" s="63" t="s">
        <v>417</v>
      </c>
      <c r="B172" s="63" t="s">
        <v>654</v>
      </c>
    </row>
    <row r="173" spans="1:2" x14ac:dyDescent="0.25">
      <c r="A173" s="63" t="s">
        <v>418</v>
      </c>
      <c r="B173" s="63" t="s">
        <v>655</v>
      </c>
    </row>
    <row r="174" spans="1:2" x14ac:dyDescent="0.25">
      <c r="A174" s="63" t="s">
        <v>419</v>
      </c>
      <c r="B174" s="63" t="s">
        <v>656</v>
      </c>
    </row>
    <row r="175" spans="1:2" x14ac:dyDescent="0.25">
      <c r="A175" s="63" t="s">
        <v>420</v>
      </c>
      <c r="B175" s="63" t="s">
        <v>657</v>
      </c>
    </row>
    <row r="176" spans="1:2" x14ac:dyDescent="0.25">
      <c r="A176" s="63" t="s">
        <v>421</v>
      </c>
      <c r="B176" s="63" t="s">
        <v>658</v>
      </c>
    </row>
    <row r="177" spans="1:2" x14ac:dyDescent="0.25">
      <c r="A177" s="63" t="s">
        <v>422</v>
      </c>
      <c r="B177" s="63" t="s">
        <v>659</v>
      </c>
    </row>
    <row r="178" spans="1:2" x14ac:dyDescent="0.25">
      <c r="A178" s="63" t="s">
        <v>423</v>
      </c>
      <c r="B178" s="63" t="s">
        <v>660</v>
      </c>
    </row>
    <row r="179" spans="1:2" x14ac:dyDescent="0.25">
      <c r="A179" s="63" t="s">
        <v>424</v>
      </c>
      <c r="B179" s="63" t="s">
        <v>661</v>
      </c>
    </row>
    <row r="180" spans="1:2" x14ac:dyDescent="0.25">
      <c r="A180" s="63" t="s">
        <v>425</v>
      </c>
      <c r="B180" s="63" t="s">
        <v>662</v>
      </c>
    </row>
    <row r="181" spans="1:2" x14ac:dyDescent="0.25">
      <c r="A181" s="63" t="s">
        <v>426</v>
      </c>
      <c r="B181" s="63" t="s">
        <v>663</v>
      </c>
    </row>
    <row r="182" spans="1:2" x14ac:dyDescent="0.25">
      <c r="A182" s="63" t="s">
        <v>427</v>
      </c>
      <c r="B182" s="63" t="s">
        <v>664</v>
      </c>
    </row>
    <row r="183" spans="1:2" x14ac:dyDescent="0.25">
      <c r="A183" s="63" t="s">
        <v>428</v>
      </c>
      <c r="B183" s="63" t="s">
        <v>665</v>
      </c>
    </row>
    <row r="184" spans="1:2" x14ac:dyDescent="0.25">
      <c r="A184" s="63" t="s">
        <v>429</v>
      </c>
      <c r="B184" s="63" t="s">
        <v>666</v>
      </c>
    </row>
    <row r="185" spans="1:2" x14ac:dyDescent="0.25">
      <c r="A185" s="63" t="s">
        <v>430</v>
      </c>
      <c r="B185" s="63" t="s">
        <v>667</v>
      </c>
    </row>
    <row r="186" spans="1:2" x14ac:dyDescent="0.25">
      <c r="A186" s="63" t="s">
        <v>431</v>
      </c>
      <c r="B186" s="63" t="s">
        <v>668</v>
      </c>
    </row>
    <row r="187" spans="1:2" x14ac:dyDescent="0.25">
      <c r="A187" s="63" t="s">
        <v>432</v>
      </c>
      <c r="B187" s="63" t="s">
        <v>669</v>
      </c>
    </row>
    <row r="188" spans="1:2" x14ac:dyDescent="0.25">
      <c r="A188" s="63" t="s">
        <v>433</v>
      </c>
      <c r="B188" s="63" t="s">
        <v>670</v>
      </c>
    </row>
    <row r="189" spans="1:2" x14ac:dyDescent="0.25">
      <c r="A189" s="63" t="s">
        <v>434</v>
      </c>
      <c r="B189" s="63" t="s">
        <v>671</v>
      </c>
    </row>
    <row r="190" spans="1:2" x14ac:dyDescent="0.25">
      <c r="A190" s="63" t="s">
        <v>435</v>
      </c>
      <c r="B190" s="63" t="s">
        <v>159</v>
      </c>
    </row>
    <row r="191" spans="1:2" x14ac:dyDescent="0.25">
      <c r="A191" s="63" t="s">
        <v>436</v>
      </c>
      <c r="B191" s="63" t="s">
        <v>672</v>
      </c>
    </row>
    <row r="192" spans="1:2" x14ac:dyDescent="0.25">
      <c r="A192" s="63" t="s">
        <v>437</v>
      </c>
      <c r="B192" s="63" t="s">
        <v>673</v>
      </c>
    </row>
    <row r="193" spans="1:2" x14ac:dyDescent="0.25">
      <c r="A193" s="63" t="s">
        <v>438</v>
      </c>
      <c r="B193" s="63" t="s">
        <v>674</v>
      </c>
    </row>
    <row r="194" spans="1:2" x14ac:dyDescent="0.25">
      <c r="A194" s="70">
        <v>440101</v>
      </c>
      <c r="B194" s="63" t="s">
        <v>1690</v>
      </c>
    </row>
    <row r="195" spans="1:2" x14ac:dyDescent="0.25">
      <c r="A195" s="70">
        <v>440200</v>
      </c>
      <c r="B195" s="63" t="s">
        <v>1687</v>
      </c>
    </row>
    <row r="196" spans="1:2" x14ac:dyDescent="0.25">
      <c r="A196" s="70" t="s">
        <v>1688</v>
      </c>
      <c r="B196" s="63" t="s">
        <v>1689</v>
      </c>
    </row>
    <row r="197" spans="1:2" x14ac:dyDescent="0.25">
      <c r="A197" s="63"/>
      <c r="B197" s="63"/>
    </row>
    <row r="198" spans="1:2" x14ac:dyDescent="0.25">
      <c r="A198" s="3"/>
      <c r="B198" s="2"/>
    </row>
    <row r="199" spans="1:2" x14ac:dyDescent="0.25">
      <c r="A199" s="1"/>
      <c r="B199" s="2"/>
    </row>
    <row r="200" spans="1:2" x14ac:dyDescent="0.25">
      <c r="A200" s="1"/>
      <c r="B200" s="2"/>
    </row>
    <row r="201" spans="1:2" x14ac:dyDescent="0.25">
      <c r="A201" s="1"/>
      <c r="B201" s="2"/>
    </row>
    <row r="202" spans="1:2" x14ac:dyDescent="0.25">
      <c r="A202" s="1"/>
      <c r="B202" s="2"/>
    </row>
    <row r="203" spans="1:2" x14ac:dyDescent="0.25">
      <c r="A203" s="1"/>
      <c r="B203" s="2"/>
    </row>
    <row r="204" spans="1:2" x14ac:dyDescent="0.25">
      <c r="A204" s="1"/>
      <c r="B204" s="2"/>
    </row>
    <row r="205" spans="1:2" x14ac:dyDescent="0.25">
      <c r="A205" s="1"/>
      <c r="B205" s="2"/>
    </row>
    <row r="206" spans="1:2" x14ac:dyDescent="0.25">
      <c r="A206" s="1"/>
      <c r="B206" s="2"/>
    </row>
    <row r="207" spans="1:2" x14ac:dyDescent="0.25">
      <c r="A207" s="1"/>
      <c r="B207" s="2"/>
    </row>
    <row r="208" spans="1:2" x14ac:dyDescent="0.25">
      <c r="A208" s="4"/>
    </row>
  </sheetData>
  <sheetProtection password="E047" sheet="1" objects="1" scenarios="1" selectLockedCells="1"/>
  <phoneticPr fontId="13" type="noConversion"/>
  <hyperlinks>
    <hyperlink ref="P20" location="_ftn1" display="_ftn1"/>
    <hyperlink ref="S19" location="_ftn2" display="_ftn2"/>
    <hyperlink ref="Y62" location="_ftn1" display="_ftn1"/>
    <hyperlink ref="AE41" location="_ftn1" display="_ftn1"/>
    <hyperlink ref="AH23" location="_ftn1" display="_ftn1"/>
  </hyperlinks>
  <pageMargins left="0.7" right="0.7" top="0.75" bottom="0.75" header="0.3" footer="0.3"/>
  <pageSetup orientation="portrait" r:id="rId1"/>
  <ignoredErrors>
    <ignoredError sqref="T2:T6 T7:T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Formulario 1.2 - Ingresos F.E </vt:lpstr>
      <vt:lpstr>Formulario 1.2A-Cálculo I-F.E</vt:lpstr>
      <vt:lpstr>Formulario 2- Gasto</vt:lpstr>
      <vt:lpstr>Formulario 3-Clas. Económica</vt:lpstr>
      <vt:lpstr>DESPLEGABLES</vt:lpstr>
      <vt:lpstr>DESPLEGABLES!_ftn1</vt:lpstr>
      <vt:lpstr>DESPLEGABLES!_ftnref1</vt:lpstr>
    </vt:vector>
  </TitlesOfParts>
  <Company>Ministerio de Hacienda y Crédito Público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Rosa.Blanco@minhacienda.gov.co</dc:creator>
  <cp:lastModifiedBy>Usuario de Windows</cp:lastModifiedBy>
  <cp:lastPrinted>2018-05-25T16:13:29Z</cp:lastPrinted>
  <dcterms:created xsi:type="dcterms:W3CDTF">2016-02-02T18:51:55Z</dcterms:created>
  <dcterms:modified xsi:type="dcterms:W3CDTF">2019-06-11T13:38:30Z</dcterms:modified>
</cp:coreProperties>
</file>